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03"/>
  <workbookPr codeName="ThisWorkbook"/>
  <mc:AlternateContent xmlns:mc="http://schemas.openxmlformats.org/markup-compatibility/2006">
    <mc:Choice Requires="x15">
      <x15ac:absPath xmlns:x15ac="http://schemas.microsoft.com/office/spreadsheetml/2010/11/ac" url="E:\LKP LSK CAD NASIONAL\2025\Kirim LSK\"/>
    </mc:Choice>
  </mc:AlternateContent>
  <xr:revisionPtr revIDLastSave="0" documentId="13_ncr:1_{A725690F-69C0-4B0F-939E-C0B0CB1E85AF}" xr6:coauthVersionLast="47" xr6:coauthVersionMax="47" xr10:uidLastSave="{00000000-0000-0000-0000-000000000000}"/>
  <bookViews>
    <workbookView xWindow="-120" yWindow="-120" windowWidth="24240" windowHeight="13020" tabRatio="854" xr2:uid="{00000000-000D-0000-FFFF-FFFF00000000}"/>
  </bookViews>
  <sheets>
    <sheet name="3D" sheetId="27" r:id="rId1"/>
    <sheet name="2D" sheetId="4" r:id="rId2"/>
    <sheet name="000" sheetId="3" state="hidden" r:id="rId3"/>
  </sheets>
  <definedNames>
    <definedName name="CLCE">#REF!</definedName>
    <definedName name="_xlnm.Print_Area" localSheetId="1">'2D'!$A$1:$O$101</definedName>
    <definedName name="_xlnm.Print_Area" localSheetId="0">'3D'!$A$1:$O$81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0" i="27" l="1"/>
  <c r="J43" i="27"/>
  <c r="J78" i="4"/>
  <c r="L78" i="4" s="1"/>
  <c r="J68" i="4"/>
  <c r="L68" i="4" s="1"/>
  <c r="J10" i="4"/>
  <c r="J35" i="4"/>
  <c r="J26" i="4"/>
  <c r="L26" i="4" s="1"/>
  <c r="J96" i="4" s="1"/>
  <c r="J44" i="4"/>
  <c r="L44" i="4" s="1"/>
  <c r="J54" i="4"/>
  <c r="L54" i="4" s="1"/>
  <c r="L10" i="4"/>
  <c r="J10" i="27"/>
  <c r="J35" i="27"/>
  <c r="J70" i="27"/>
  <c r="J73" i="27"/>
  <c r="L10" i="27"/>
  <c r="L35" i="27"/>
  <c r="L60" i="27"/>
  <c r="L70" i="27"/>
  <c r="L73" i="27"/>
  <c r="J76" i="27"/>
  <c r="J63" i="3"/>
  <c r="L63" i="3"/>
  <c r="J53" i="3"/>
  <c r="L53" i="3"/>
  <c r="J40" i="3"/>
  <c r="L40" i="3"/>
  <c r="J31" i="3"/>
  <c r="L31" i="3"/>
  <c r="J23" i="3"/>
  <c r="L23" i="3"/>
  <c r="J10" i="3"/>
  <c r="P81" i="3"/>
  <c r="Q23" i="3"/>
  <c r="L10" i="3"/>
  <c r="J80" i="3"/>
</calcChain>
</file>

<file path=xl/sharedStrings.xml><?xml version="1.0" encoding="utf-8"?>
<sst xmlns="http://schemas.openxmlformats.org/spreadsheetml/2006/main" count="576" uniqueCount="227">
  <si>
    <t>SKOR UJI KOMPETENSI - PRAKTIK</t>
  </si>
  <si>
    <t>No. Peserta UK-TIK</t>
  </si>
  <si>
    <t>Unit Kompetensi : WEB DESIGN (WD)</t>
  </si>
  <si>
    <t>NOMOR SOAL</t>
  </si>
  <si>
    <t>KRITERIA UNJUK KERJA</t>
  </si>
  <si>
    <t>SKOR</t>
  </si>
  <si>
    <t>CATATAN PENGUJI :</t>
  </si>
  <si>
    <t>KISI- KISI PENILAIAN</t>
  </si>
  <si>
    <t>Untuk skor yang tidak mencapai skor maksimal (tertinggi)</t>
  </si>
  <si>
    <t>A</t>
  </si>
  <si>
    <t>/</t>
  </si>
  <si>
    <t>1-0</t>
  </si>
  <si>
    <t>B</t>
  </si>
  <si>
    <t>2-0</t>
  </si>
  <si>
    <t>C</t>
  </si>
  <si>
    <t>1.</t>
  </si>
  <si>
    <t>a</t>
  </si>
  <si>
    <t>b</t>
  </si>
  <si>
    <t>c</t>
  </si>
  <si>
    <t>d</t>
  </si>
  <si>
    <t>e</t>
  </si>
  <si>
    <t>f</t>
  </si>
  <si>
    <t>TOTAL PEROLEHAN SKOR</t>
  </si>
  <si>
    <t>NAMA</t>
  </si>
  <si>
    <t>--</t>
  </si>
  <si>
    <t>NO.CTS</t>
  </si>
  <si>
    <t xml:space="preserve">total skor:   49 - bobot nilai: 21  </t>
  </si>
  <si>
    <t>total skor:4  - bobot nilai:  8</t>
  </si>
  <si>
    <t>D</t>
  </si>
  <si>
    <t>E</t>
  </si>
  <si>
    <t>Ketentuan Umum</t>
  </si>
  <si>
    <t xml:space="preserve">  Denah</t>
  </si>
  <si>
    <t>Tampak</t>
  </si>
  <si>
    <t>Potongan</t>
  </si>
  <si>
    <t>Detail</t>
  </si>
  <si>
    <t>Plotting &amp; publish</t>
  </si>
  <si>
    <t>Layer</t>
  </si>
  <si>
    <t>layout/as</t>
  </si>
  <si>
    <t>dinding</t>
  </si>
  <si>
    <t>kusen</t>
  </si>
  <si>
    <t>dimensi</t>
  </si>
  <si>
    <t>text</t>
  </si>
  <si>
    <t>potongan</t>
  </si>
  <si>
    <t>tampak</t>
  </si>
  <si>
    <t>detail</t>
  </si>
  <si>
    <t>lebar bata</t>
  </si>
  <si>
    <t>lapisan semen kanan kiri</t>
  </si>
  <si>
    <t>desain center</t>
  </si>
  <si>
    <t>notasi arsiran</t>
  </si>
  <si>
    <t>Setting dimensi</t>
  </si>
  <si>
    <t>keterangan gambar</t>
  </si>
  <si>
    <t>F</t>
  </si>
  <si>
    <t>posisi kolom</t>
  </si>
  <si>
    <t xml:space="preserve">perbandingan objek asli dengan desain center </t>
  </si>
  <si>
    <t>objek 1</t>
  </si>
  <si>
    <t>Tampak depan</t>
  </si>
  <si>
    <t>ketinggian atap sesuai potongan</t>
  </si>
  <si>
    <t>posisi &amp; ukuran pintu sesuai dengan denah</t>
  </si>
  <si>
    <t>posisi &amp; ukuran jendela sesuai dengan denah</t>
  </si>
  <si>
    <t>tinggi daun pintu</t>
  </si>
  <si>
    <t>tinggi ventilasi</t>
  </si>
  <si>
    <t>lebar bangunan sesuai dengan denah</t>
  </si>
  <si>
    <t xml:space="preserve">pondasi sesuai dengan standar  pondasi batu kali </t>
  </si>
  <si>
    <t>min 50cm</t>
  </si>
  <si>
    <t>ukuran dan posisi sloof</t>
  </si>
  <si>
    <t>Posisi dan ukuran kolom</t>
  </si>
  <si>
    <t>ukuran dan posisi balok</t>
  </si>
  <si>
    <t>kemiringan atap</t>
  </si>
  <si>
    <t>notasi/arsiran pondasi dan dinding</t>
  </si>
  <si>
    <t>dimensi ketinggian</t>
  </si>
  <si>
    <t>dimensi horisontal</t>
  </si>
  <si>
    <r>
      <rPr>
        <sz val="12"/>
        <color rgb="FFFF0000"/>
        <rFont val="Arial Narrow"/>
        <family val="2"/>
      </rPr>
      <t xml:space="preserve">veil </t>
    </r>
    <r>
      <rPr>
        <sz val="12"/>
        <color theme="1"/>
        <rFont val="Arial Narrow"/>
        <family val="2"/>
      </rPr>
      <t>lantai</t>
    </r>
  </si>
  <si>
    <t>ketinggian plafon</t>
  </si>
  <si>
    <t>keterangan konstruksi</t>
  </si>
  <si>
    <t>Posisi dan ukuran dinding</t>
  </si>
  <si>
    <t>dimensi vertikal</t>
  </si>
  <si>
    <t>notasi/arsiran penyerta detail fondasi</t>
  </si>
  <si>
    <t>Plotting</t>
  </si>
  <si>
    <t>Kesesuaian layer dengan objek</t>
  </si>
  <si>
    <t>aktivasi &amp; deaktivasi layer</t>
  </si>
  <si>
    <t>Membuat viewport aktif</t>
  </si>
  <si>
    <t>memasukkan objek dalam viewport</t>
  </si>
  <si>
    <t>Membuat skala gambar dalam viewport</t>
  </si>
  <si>
    <t>membuat viewport layout sesuai dengan printer</t>
  </si>
  <si>
    <t>Publish</t>
  </si>
  <si>
    <t>Pemilihan layout yang akan di publish</t>
  </si>
  <si>
    <t>kesesuaian posisi penyimpanan</t>
  </si>
  <si>
    <t>Pemilihan format file publish</t>
  </si>
  <si>
    <t>memilah layout menjadi file pdf terpisah</t>
  </si>
  <si>
    <t>total skor: 18  - bobot nilai: 10</t>
  </si>
  <si>
    <t>G</t>
  </si>
  <si>
    <t>2-1-0</t>
  </si>
  <si>
    <t>jumlah</t>
  </si>
  <si>
    <t>ukuran</t>
  </si>
  <si>
    <t>bentuk</t>
  </si>
  <si>
    <t>H</t>
  </si>
  <si>
    <t>Notasi potongan</t>
  </si>
  <si>
    <t>Keterangan gambar &amp; skala</t>
  </si>
  <si>
    <t>I</t>
  </si>
  <si>
    <t>J</t>
  </si>
  <si>
    <t>Y/T</t>
  </si>
  <si>
    <t>K</t>
  </si>
  <si>
    <t>Keterangan ruang</t>
  </si>
  <si>
    <t>nama ruangan</t>
  </si>
  <si>
    <t>arah bukaan</t>
  </si>
  <si>
    <t>Folder &amp; Files</t>
  </si>
  <si>
    <t>Membuat folder sesuai ketentuan</t>
  </si>
  <si>
    <t>Menyimpan file dengan format sesuai standar CAD (*.dwg)</t>
  </si>
  <si>
    <t>ketinggian lantai ruangan</t>
  </si>
  <si>
    <t>total skor: 17 - bobot nilai: 10</t>
  </si>
  <si>
    <t>total skor: 24 - bobot nilai:  25</t>
  </si>
  <si>
    <t>notasi gambar</t>
  </si>
  <si>
    <t>sheet layout</t>
  </si>
  <si>
    <t>objek lainnya</t>
  </si>
  <si>
    <t>Memilah layout menjadi file pdf terpisah</t>
  </si>
  <si>
    <t>Logo LSK</t>
  </si>
  <si>
    <t>Nama Kegiatan</t>
  </si>
  <si>
    <t>Nama Gambar</t>
  </si>
  <si>
    <t>Digambar oleh</t>
  </si>
  <si>
    <t>Skala</t>
  </si>
  <si>
    <t>Lembar</t>
  </si>
  <si>
    <t>L</t>
  </si>
  <si>
    <t>T</t>
  </si>
  <si>
    <t>total skor: 44  - bobot nilai: 5</t>
  </si>
  <si>
    <t>LAYER</t>
  </si>
  <si>
    <t>Lantai utama</t>
  </si>
  <si>
    <t>Lantai Teras</t>
  </si>
  <si>
    <t>Lantai KM</t>
  </si>
  <si>
    <t>Dinding rumah</t>
  </si>
  <si>
    <t>Dinding pembatas</t>
  </si>
  <si>
    <t>Listplank</t>
  </si>
  <si>
    <t>Atap genteng</t>
  </si>
  <si>
    <t>Kusen Rangka</t>
  </si>
  <si>
    <t>Daun Jendela</t>
  </si>
  <si>
    <t>Daun Pintu</t>
  </si>
  <si>
    <t>Kaca Jendela</t>
  </si>
  <si>
    <t>Bak KM / Shower Tray</t>
  </si>
  <si>
    <t xml:space="preserve">Closet </t>
  </si>
  <si>
    <t>Elemen landscape (tanaman)</t>
  </si>
  <si>
    <t>Setting dimensi koordinat Z</t>
  </si>
  <si>
    <t>Text 3D</t>
  </si>
  <si>
    <t>Carport</t>
  </si>
  <si>
    <t>Jalan Depan Rumah</t>
  </si>
  <si>
    <t>Environment &amp; Background</t>
  </si>
  <si>
    <t>SAVING IMAGE</t>
  </si>
  <si>
    <t>Penyimpanan sesuai format aplikasi</t>
  </si>
  <si>
    <t>Penyimpanan image denah isometrik</t>
  </si>
  <si>
    <t>Penyimpanan image perspektif exterior</t>
  </si>
  <si>
    <t>3D wireframe</t>
  </si>
  <si>
    <t>total skor: 36  - bobot nilai: 30</t>
  </si>
  <si>
    <t>M</t>
  </si>
  <si>
    <t>N</t>
  </si>
  <si>
    <t>O</t>
  </si>
  <si>
    <t>P</t>
  </si>
  <si>
    <t>Q</t>
  </si>
  <si>
    <t>R</t>
  </si>
  <si>
    <t>S</t>
  </si>
  <si>
    <t>3D Material</t>
  </si>
  <si>
    <t>total skor: 14  - bobot nilai: 25</t>
  </si>
  <si>
    <t>Penutup Atap</t>
  </si>
  <si>
    <t>Rumput</t>
  </si>
  <si>
    <t>Kusen pintu dan jendela aluminium</t>
  </si>
  <si>
    <t>Motif lantai utama</t>
  </si>
  <si>
    <t>Motif lantai teras</t>
  </si>
  <si>
    <t>Motif lantai KM</t>
  </si>
  <si>
    <t>Motif carport</t>
  </si>
  <si>
    <t>Lighting</t>
  </si>
  <si>
    <t>total skor: 4  - bobot nilai: 20</t>
  </si>
  <si>
    <t>Rendering</t>
  </si>
  <si>
    <t>2D</t>
  </si>
  <si>
    <t>Y</t>
  </si>
  <si>
    <t>3D</t>
  </si>
  <si>
    <t>total skor: 16 - bobot nilai: 10</t>
  </si>
  <si>
    <t>total skor: 24 - bobot nilai: 35</t>
  </si>
  <si>
    <t>total skor: 26 - bobot nilai: 10</t>
  </si>
  <si>
    <t>total skor:   27 - bobot nilai: 10</t>
  </si>
  <si>
    <t>Unit Kompetensi : COMPUTER AIDED DESIGN (CAD-3D)</t>
  </si>
  <si>
    <t>Unit Kompetensi : COMPUTER AIDED DESIGN (CAD-2D)</t>
  </si>
  <si>
    <t xml:space="preserve">Pondasi sesuai dengan standar  pondasi batu kali </t>
  </si>
  <si>
    <t>Ukuran dan posisi sloof</t>
  </si>
  <si>
    <t>Ukuran dan posisi balok</t>
  </si>
  <si>
    <t>Kemiringan atap</t>
  </si>
  <si>
    <t>Notasi/arsiran sloof, dinding, dan balok</t>
  </si>
  <si>
    <t>Dimensi horisontal</t>
  </si>
  <si>
    <t>Ketinggian lantai</t>
  </si>
  <si>
    <t>Ketinggian plafon</t>
  </si>
  <si>
    <t>Keterangan konstruksi</t>
  </si>
  <si>
    <t>Lebar bata</t>
  </si>
  <si>
    <t>Lapisan semen kanan kiri</t>
  </si>
  <si>
    <t>Desain center</t>
  </si>
  <si>
    <t>Notasi arsiran</t>
  </si>
  <si>
    <t xml:space="preserve">Perbandingan objek asli dengan desain center </t>
  </si>
  <si>
    <t>Kesesuaian dimensi / ukuran</t>
  </si>
  <si>
    <t>Kusen pintu dan jendela</t>
  </si>
  <si>
    <t>Notasi/arsiran pondasi dan dinding</t>
  </si>
  <si>
    <t>Notasi/arsiran penyerta detail pondasi</t>
  </si>
  <si>
    <t>Lebar dinding</t>
  </si>
  <si>
    <t>Atap bangunan</t>
  </si>
  <si>
    <t>lisplank</t>
  </si>
  <si>
    <t>Daun jendela terbuka</t>
  </si>
  <si>
    <t>Daun pintu terbuka</t>
  </si>
  <si>
    <t>Motif daun pintu</t>
  </si>
  <si>
    <t xml:space="preserve">I </t>
  </si>
  <si>
    <t>Motif daun jendela kaca</t>
  </si>
  <si>
    <t>Pencahayaan alami (cahaya siang)</t>
  </si>
  <si>
    <t>Pencahayaan buatan (cahaya detail)</t>
  </si>
  <si>
    <t>Denah isometri</t>
  </si>
  <si>
    <t>Perspektif exterior</t>
  </si>
  <si>
    <t>Daun pintu dan jendela</t>
  </si>
  <si>
    <t>Ketinggian atap sesuai contoh</t>
  </si>
  <si>
    <t>Ketinggian dinding sesuai contoh</t>
  </si>
  <si>
    <t>Lebar bangunan sesuai dengan contoh</t>
  </si>
  <si>
    <t>Posisi &amp; ukuran pintu sesuai dengan contoh</t>
  </si>
  <si>
    <t>Posisi &amp; ukuran jendela sesuai dengan contoh</t>
  </si>
  <si>
    <t>Dekorasi tampak</t>
  </si>
  <si>
    <t>Notasi/arsiran tanah urug, pasir urug, batu kosong, &amp; pondasi</t>
  </si>
  <si>
    <t>Tampak Depan</t>
  </si>
  <si>
    <t>Tinggi daun pintu dan jendela sesuai dengan contoh</t>
  </si>
  <si>
    <t>Arsiran penutup atap (genteng) sesuai dengan contoh</t>
  </si>
  <si>
    <t>Keterangan gambar &amp; skala sesuai dengan contoh</t>
  </si>
  <si>
    <t>Dimensi vertikal / ketinggian bangunan</t>
  </si>
  <si>
    <t>Keterangan gambar &amp; skala sesuai contoh</t>
  </si>
  <si>
    <t>Membuat viewport layout sesuai dengan printer</t>
  </si>
  <si>
    <t>Aktivasi &amp; deaktivasi layer</t>
  </si>
  <si>
    <t>Memasukkan objek dalam viewport</t>
  </si>
  <si>
    <t>Kop Gambar / Etiket Gambar</t>
  </si>
  <si>
    <t>kusen pintu dan jendela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</si>
</sst>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>
    <font>
      <sz val="12"/>
      <color theme="1"/>
      <name val="Calibri"/>
      <charset val="134"/>
      <scheme val="minor"/>
    </font>
    <font>
      <b/>
      <sz val="12"/>
      <color theme="0"/>
      <name val="Arial Narrow"/>
      <family val="2"/>
    </font>
    <font>
      <sz val="12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2"/>
      <color theme="0"/>
      <name val="Arial Narrow"/>
      <family val="2"/>
    </font>
    <font>
      <b/>
      <sz val="12"/>
      <color theme="1"/>
      <name val="Arial Narrow"/>
      <family val="2"/>
    </font>
    <font>
      <b/>
      <sz val="11"/>
      <color theme="1"/>
      <name val="Arial Narrow"/>
      <family val="2"/>
    </font>
    <font>
      <b/>
      <sz val="10"/>
      <name val="Arial Narrow"/>
      <family val="2"/>
    </font>
    <font>
      <sz val="8"/>
      <color theme="1"/>
      <name val="Arial Narrow"/>
      <family val="2"/>
    </font>
    <font>
      <i/>
      <sz val="11"/>
      <color theme="1"/>
      <name val="Arial Narrow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7"/>
      <name val="Arial Narrow"/>
      <family val="2"/>
    </font>
    <font>
      <b/>
      <sz val="10"/>
      <name val="Wingdings 2"/>
      <family val="1"/>
      <charset val="2"/>
    </font>
    <font>
      <b/>
      <sz val="11"/>
      <name val="Arial"/>
      <family val="2"/>
    </font>
    <font>
      <sz val="12"/>
      <color theme="1"/>
      <name val="Arial Narrow"/>
      <family val="2"/>
    </font>
    <font>
      <sz val="12"/>
      <color theme="1"/>
      <name val="Calibri"/>
      <family val="2"/>
      <scheme val="minor"/>
    </font>
    <font>
      <sz val="12"/>
      <color rgb="FFFF0000"/>
      <name val="Arial Narrow"/>
      <family val="2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0"/>
      <name val="Arial Narrow"/>
      <family val="2"/>
    </font>
    <font>
      <sz val="11"/>
      <color theme="0"/>
      <name val="Arial Narrow"/>
      <family val="2"/>
    </font>
    <font>
      <b/>
      <sz val="10"/>
      <color theme="1"/>
      <name val="Arial Narrow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name val="Arial Narrow"/>
      <family val="2"/>
    </font>
    <font>
      <b/>
      <i/>
      <sz val="12"/>
      <color theme="0"/>
      <name val="Arial Narrow"/>
      <family val="2"/>
    </font>
    <font>
      <b/>
      <i/>
      <sz val="11"/>
      <color theme="0"/>
      <name val="Arial Narrow"/>
      <family val="2"/>
    </font>
  </fonts>
  <fills count="1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3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3">
    <xf numFmtId="0" fontId="0" fillId="0" borderId="0"/>
    <xf numFmtId="0" fontId="17" fillId="0" borderId="0"/>
    <xf numFmtId="0" fontId="24" fillId="0" borderId="0"/>
  </cellStyleXfs>
  <cellXfs count="334">
    <xf numFmtId="0" fontId="0" fillId="0" borderId="0" xfId="0"/>
    <xf numFmtId="0" fontId="1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2" fillId="0" borderId="3" xfId="0" applyFont="1" applyBorder="1"/>
    <xf numFmtId="0" fontId="2" fillId="0" borderId="4" xfId="0" applyFont="1" applyBorder="1"/>
    <xf numFmtId="0" fontId="1" fillId="4" borderId="5" xfId="0" applyFont="1" applyFill="1" applyBorder="1"/>
    <xf numFmtId="0" fontId="1" fillId="4" borderId="6" xfId="0" applyFont="1" applyFill="1" applyBorder="1"/>
    <xf numFmtId="0" fontId="2" fillId="0" borderId="7" xfId="0" applyFont="1" applyBorder="1"/>
    <xf numFmtId="0" fontId="3" fillId="0" borderId="8" xfId="0" applyFont="1" applyBorder="1"/>
    <xf numFmtId="0" fontId="1" fillId="4" borderId="8" xfId="0" applyFont="1" applyFill="1" applyBorder="1"/>
    <xf numFmtId="0" fontId="4" fillId="0" borderId="8" xfId="0" applyFont="1" applyBorder="1"/>
    <xf numFmtId="0" fontId="2" fillId="0" borderId="8" xfId="0" applyFont="1" applyBorder="1"/>
    <xf numFmtId="0" fontId="4" fillId="0" borderId="8" xfId="0" applyFont="1" applyBorder="1" applyAlignment="1">
      <alignment horizontal="left"/>
    </xf>
    <xf numFmtId="0" fontId="1" fillId="4" borderId="6" xfId="0" applyFont="1" applyFill="1" applyBorder="1" applyAlignment="1">
      <alignment horizontal="left"/>
    </xf>
    <xf numFmtId="0" fontId="1" fillId="6" borderId="8" xfId="0" applyFont="1" applyFill="1" applyBorder="1"/>
    <xf numFmtId="0" fontId="6" fillId="6" borderId="8" xfId="0" applyFont="1" applyFill="1" applyBorder="1"/>
    <xf numFmtId="0" fontId="2" fillId="5" borderId="8" xfId="0" applyFont="1" applyFill="1" applyBorder="1"/>
    <xf numFmtId="0" fontId="2" fillId="0" borderId="0" xfId="0" applyFont="1"/>
    <xf numFmtId="0" fontId="2" fillId="0" borderId="9" xfId="0" applyFont="1" applyBorder="1" applyAlignment="1">
      <alignment horizontal="center"/>
    </xf>
    <xf numFmtId="0" fontId="2" fillId="0" borderId="10" xfId="0" applyFont="1" applyBorder="1"/>
    <xf numFmtId="0" fontId="4" fillId="6" borderId="13" xfId="0" applyFont="1" applyFill="1" applyBorder="1"/>
    <xf numFmtId="0" fontId="8" fillId="7" borderId="14" xfId="0" applyFont="1" applyFill="1" applyBorder="1" applyAlignment="1">
      <alignment horizontal="center" vertical="center"/>
    </xf>
    <xf numFmtId="0" fontId="8" fillId="8" borderId="14" xfId="0" applyFont="1" applyFill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4" fillId="0" borderId="15" xfId="0" applyFont="1" applyBorder="1"/>
    <xf numFmtId="14" fontId="4" fillId="6" borderId="15" xfId="0" applyNumberFormat="1" applyFont="1" applyFill="1" applyBorder="1"/>
    <xf numFmtId="0" fontId="4" fillId="5" borderId="15" xfId="0" applyFont="1" applyFill="1" applyBorder="1"/>
    <xf numFmtId="0" fontId="5" fillId="9" borderId="0" xfId="0" applyFont="1" applyFill="1"/>
    <xf numFmtId="0" fontId="2" fillId="10" borderId="16" xfId="0" applyFont="1" applyFill="1" applyBorder="1"/>
    <xf numFmtId="0" fontId="6" fillId="8" borderId="0" xfId="0" applyFont="1" applyFill="1"/>
    <xf numFmtId="0" fontId="5" fillId="0" borderId="7" xfId="0" applyFont="1" applyBorder="1"/>
    <xf numFmtId="0" fontId="4" fillId="5" borderId="8" xfId="0" applyFont="1" applyFill="1" applyBorder="1"/>
    <xf numFmtId="0" fontId="7" fillId="5" borderId="8" xfId="0" applyFont="1" applyFill="1" applyBorder="1"/>
    <xf numFmtId="0" fontId="0" fillId="0" borderId="5" xfId="0" applyBorder="1" applyAlignment="1">
      <alignment horizontal="center" vertical="center"/>
    </xf>
    <xf numFmtId="0" fontId="13" fillId="0" borderId="13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17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left" vertical="center"/>
    </xf>
    <xf numFmtId="0" fontId="15" fillId="0" borderId="19" xfId="0" applyFont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4" fillId="0" borderId="8" xfId="0" quotePrefix="1" applyFont="1" applyBorder="1"/>
    <xf numFmtId="0" fontId="4" fillId="0" borderId="15" xfId="0" quotePrefix="1" applyFont="1" applyBorder="1"/>
    <xf numFmtId="0" fontId="13" fillId="0" borderId="6" xfId="0" quotePrefix="1" applyFont="1" applyBorder="1" applyAlignment="1">
      <alignment horizontal="center" vertical="center"/>
    </xf>
    <xf numFmtId="0" fontId="2" fillId="0" borderId="1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8" xfId="0" applyFont="1" applyBorder="1" applyAlignment="1">
      <alignment wrapText="1"/>
    </xf>
    <xf numFmtId="0" fontId="0" fillId="0" borderId="8" xfId="0" applyBorder="1"/>
    <xf numFmtId="0" fontId="17" fillId="0" borderId="0" xfId="0" applyFont="1"/>
    <xf numFmtId="0" fontId="1" fillId="5" borderId="7" xfId="0" applyFont="1" applyFill="1" applyBorder="1"/>
    <xf numFmtId="0" fontId="1" fillId="5" borderId="8" xfId="0" applyFont="1" applyFill="1" applyBorder="1"/>
    <xf numFmtId="0" fontId="7" fillId="5" borderId="8" xfId="0" quotePrefix="1" applyFont="1" applyFill="1" applyBorder="1"/>
    <xf numFmtId="0" fontId="1" fillId="0" borderId="7" xfId="0" applyFont="1" applyBorder="1"/>
    <xf numFmtId="0" fontId="1" fillId="0" borderId="8" xfId="0" applyFont="1" applyBorder="1"/>
    <xf numFmtId="0" fontId="7" fillId="0" borderId="8" xfId="0" applyFont="1" applyBorder="1"/>
    <xf numFmtId="0" fontId="7" fillId="0" borderId="8" xfId="0" quotePrefix="1" applyFont="1" applyBorder="1"/>
    <xf numFmtId="0" fontId="6" fillId="0" borderId="8" xfId="0" applyFont="1" applyBorder="1"/>
    <xf numFmtId="0" fontId="17" fillId="0" borderId="8" xfId="0" applyFont="1" applyBorder="1"/>
    <xf numFmtId="0" fontId="2" fillId="0" borderId="1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1" fillId="4" borderId="7" xfId="0" applyFont="1" applyFill="1" applyBorder="1" applyAlignment="1">
      <alignment horizontal="left"/>
    </xf>
    <xf numFmtId="0" fontId="3" fillId="7" borderId="8" xfId="0" applyFont="1" applyFill="1" applyBorder="1"/>
    <xf numFmtId="0" fontId="4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2" fillId="5" borderId="8" xfId="0" quotePrefix="1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1" fillId="4" borderId="20" xfId="0" applyFont="1" applyFill="1" applyBorder="1"/>
    <xf numFmtId="0" fontId="1" fillId="4" borderId="21" xfId="0" applyFont="1" applyFill="1" applyBorder="1"/>
    <xf numFmtId="0" fontId="5" fillId="4" borderId="21" xfId="0" applyFont="1" applyFill="1" applyBorder="1"/>
    <xf numFmtId="0" fontId="2" fillId="6" borderId="21" xfId="0" applyFont="1" applyFill="1" applyBorder="1"/>
    <xf numFmtId="0" fontId="4" fillId="6" borderId="22" xfId="0" applyFont="1" applyFill="1" applyBorder="1"/>
    <xf numFmtId="0" fontId="8" fillId="7" borderId="25" xfId="0" applyFont="1" applyFill="1" applyBorder="1" applyAlignment="1">
      <alignment horizontal="center" vertical="center"/>
    </xf>
    <xf numFmtId="0" fontId="8" fillId="8" borderId="25" xfId="0" applyFont="1" applyFill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4" fillId="0" borderId="8" xfId="0" applyFont="1" applyBorder="1" applyAlignment="1">
      <alignment horizontal="left" wrapText="1"/>
    </xf>
    <xf numFmtId="0" fontId="2" fillId="0" borderId="11" xfId="0" applyFont="1" applyBorder="1"/>
    <xf numFmtId="0" fontId="21" fillId="4" borderId="6" xfId="0" applyFont="1" applyFill="1" applyBorder="1"/>
    <xf numFmtId="0" fontId="21" fillId="4" borderId="6" xfId="0" applyFont="1" applyFill="1" applyBorder="1" applyAlignment="1">
      <alignment horizontal="left"/>
    </xf>
    <xf numFmtId="0" fontId="8" fillId="12" borderId="14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0" fontId="4" fillId="0" borderId="7" xfId="0" applyFont="1" applyBorder="1"/>
    <xf numFmtId="0" fontId="7" fillId="0" borderId="8" xfId="0" applyFont="1" applyBorder="1" applyAlignment="1">
      <alignment horizontal="center"/>
    </xf>
    <xf numFmtId="0" fontId="7" fillId="0" borderId="8" xfId="0" quotePrefix="1" applyFont="1" applyBorder="1" applyAlignment="1">
      <alignment horizontal="right"/>
    </xf>
    <xf numFmtId="0" fontId="2" fillId="12" borderId="8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right"/>
    </xf>
    <xf numFmtId="0" fontId="21" fillId="4" borderId="8" xfId="0" applyFont="1" applyFill="1" applyBorder="1"/>
    <xf numFmtId="0" fontId="21" fillId="6" borderId="8" xfId="0" applyFont="1" applyFill="1" applyBorder="1"/>
    <xf numFmtId="0" fontId="7" fillId="6" borderId="8" xfId="0" applyFont="1" applyFill="1" applyBorder="1"/>
    <xf numFmtId="14" fontId="7" fillId="6" borderId="15" xfId="0" applyNumberFormat="1" applyFont="1" applyFill="1" applyBorder="1" applyAlignment="1">
      <alignment horizontal="right"/>
    </xf>
    <xf numFmtId="0" fontId="8" fillId="12" borderId="25" xfId="0" applyFont="1" applyFill="1" applyBorder="1" applyAlignment="1">
      <alignment horizontal="center" vertical="center"/>
    </xf>
    <xf numFmtId="0" fontId="8" fillId="4" borderId="25" xfId="0" applyFont="1" applyFill="1" applyBorder="1" applyAlignment="1">
      <alignment horizontal="center" vertical="center"/>
    </xf>
    <xf numFmtId="0" fontId="4" fillId="0" borderId="20" xfId="0" applyFont="1" applyBorder="1"/>
    <xf numFmtId="0" fontId="4" fillId="0" borderId="21" xfId="0" applyFont="1" applyBorder="1" applyAlignment="1">
      <alignment horizontal="center"/>
    </xf>
    <xf numFmtId="0" fontId="22" fillId="4" borderId="21" xfId="0" applyFont="1" applyFill="1" applyBorder="1"/>
    <xf numFmtId="0" fontId="4" fillId="6" borderId="21" xfId="0" applyFont="1" applyFill="1" applyBorder="1"/>
    <xf numFmtId="0" fontId="7" fillId="6" borderId="22" xfId="0" applyFont="1" applyFill="1" applyBorder="1" applyAlignment="1">
      <alignment horizontal="right"/>
    </xf>
    <xf numFmtId="0" fontId="21" fillId="6" borderId="7" xfId="0" applyFont="1" applyFill="1" applyBorder="1"/>
    <xf numFmtId="0" fontId="4" fillId="6" borderId="8" xfId="0" applyFont="1" applyFill="1" applyBorder="1"/>
    <xf numFmtId="0" fontId="7" fillId="6" borderId="8" xfId="0" quotePrefix="1" applyFont="1" applyFill="1" applyBorder="1"/>
    <xf numFmtId="0" fontId="7" fillId="6" borderId="15" xfId="0" applyFont="1" applyFill="1" applyBorder="1" applyAlignment="1">
      <alignment horizontal="right"/>
    </xf>
    <xf numFmtId="0" fontId="23" fillId="7" borderId="20" xfId="0" applyFont="1" applyFill="1" applyBorder="1" applyAlignment="1">
      <alignment horizontal="center" vertical="center"/>
    </xf>
    <xf numFmtId="0" fontId="2" fillId="12" borderId="21" xfId="0" quotePrefix="1" applyFont="1" applyFill="1" applyBorder="1" applyAlignment="1">
      <alignment horizontal="center" vertical="center"/>
    </xf>
    <xf numFmtId="0" fontId="23" fillId="7" borderId="7" xfId="0" applyFont="1" applyFill="1" applyBorder="1" applyAlignment="1">
      <alignment horizontal="center" vertical="center"/>
    </xf>
    <xf numFmtId="0" fontId="23" fillId="4" borderId="15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13" fillId="0" borderId="21" xfId="0" quotePrefix="1" applyFont="1" applyBorder="1" applyAlignment="1">
      <alignment horizontal="center" vertical="center"/>
    </xf>
    <xf numFmtId="0" fontId="13" fillId="0" borderId="22" xfId="0" applyFont="1" applyBorder="1" applyAlignment="1">
      <alignment horizontal="left" vertical="center"/>
    </xf>
    <xf numFmtId="0" fontId="2" fillId="10" borderId="16" xfId="0" applyFont="1" applyFill="1" applyBorder="1" applyProtection="1">
      <protection locked="0"/>
    </xf>
    <xf numFmtId="0" fontId="2" fillId="10" borderId="16" xfId="0" quotePrefix="1" applyFont="1" applyFill="1" applyBorder="1" applyProtection="1">
      <protection locked="0"/>
    </xf>
    <xf numFmtId="0" fontId="14" fillId="0" borderId="17" xfId="0" applyFont="1" applyBorder="1" applyAlignment="1" applyProtection="1">
      <alignment horizontal="center" vertical="center" wrapText="1"/>
      <protection locked="0"/>
    </xf>
    <xf numFmtId="0" fontId="15" fillId="0" borderId="19" xfId="0" applyFont="1" applyBorder="1" applyAlignment="1" applyProtection="1">
      <alignment horizontal="left" vertical="center"/>
      <protection locked="0"/>
    </xf>
    <xf numFmtId="0" fontId="4" fillId="4" borderId="13" xfId="0" applyFont="1" applyFill="1" applyBorder="1"/>
    <xf numFmtId="0" fontId="26" fillId="7" borderId="14" xfId="0" applyFont="1" applyFill="1" applyBorder="1" applyAlignment="1">
      <alignment horizontal="center" vertical="center"/>
    </xf>
    <xf numFmtId="0" fontId="26" fillId="3" borderId="14" xfId="0" applyFont="1" applyFill="1" applyBorder="1" applyAlignment="1">
      <alignment horizontal="center" vertical="center"/>
    </xf>
    <xf numFmtId="0" fontId="26" fillId="4" borderId="14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14" fontId="7" fillId="0" borderId="21" xfId="0" quotePrefix="1" applyNumberFormat="1" applyFont="1" applyBorder="1" applyAlignment="1">
      <alignment horizontal="right"/>
    </xf>
    <xf numFmtId="0" fontId="6" fillId="4" borderId="8" xfId="0" applyFont="1" applyFill="1" applyBorder="1"/>
    <xf numFmtId="14" fontId="7" fillId="4" borderId="15" xfId="0" applyNumberFormat="1" applyFont="1" applyFill="1" applyBorder="1" applyAlignment="1">
      <alignment horizontal="right"/>
    </xf>
    <xf numFmtId="0" fontId="26" fillId="7" borderId="25" xfId="0" applyFont="1" applyFill="1" applyBorder="1" applyAlignment="1">
      <alignment horizontal="center" vertical="center"/>
    </xf>
    <xf numFmtId="0" fontId="26" fillId="3" borderId="25" xfId="0" applyFont="1" applyFill="1" applyBorder="1" applyAlignment="1">
      <alignment horizontal="center" vertical="center"/>
    </xf>
    <xf numFmtId="0" fontId="26" fillId="4" borderId="25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left" wrapText="1"/>
    </xf>
    <xf numFmtId="0" fontId="19" fillId="0" borderId="8" xfId="0" applyFont="1" applyBorder="1"/>
    <xf numFmtId="0" fontId="2" fillId="0" borderId="20" xfId="0" applyFont="1" applyBorder="1"/>
    <xf numFmtId="0" fontId="3" fillId="0" borderId="21" xfId="0" applyFont="1" applyBorder="1" applyAlignment="1">
      <alignment horizontal="left" wrapText="1"/>
    </xf>
    <xf numFmtId="0" fontId="0" fillId="3" borderId="16" xfId="0" applyFill="1" applyBorder="1"/>
    <xf numFmtId="0" fontId="6" fillId="4" borderId="16" xfId="0" applyFont="1" applyFill="1" applyBorder="1" applyAlignment="1">
      <alignment horizontal="center" vertical="center"/>
    </xf>
    <xf numFmtId="0" fontId="6" fillId="4" borderId="25" xfId="0" applyFont="1" applyFill="1" applyBorder="1" applyAlignment="1">
      <alignment horizontal="center" vertical="center"/>
    </xf>
    <xf numFmtId="0" fontId="25" fillId="0" borderId="0" xfId="0" applyFont="1" applyAlignment="1">
      <alignment horizontal="right"/>
    </xf>
    <xf numFmtId="0" fontId="7" fillId="0" borderId="34" xfId="0" quotePrefix="1" applyFont="1" applyBorder="1" applyAlignment="1">
      <alignment horizontal="right"/>
    </xf>
    <xf numFmtId="0" fontId="7" fillId="0" borderId="21" xfId="0" quotePrefix="1" applyFont="1" applyBorder="1" applyAlignment="1">
      <alignment horizontal="right"/>
    </xf>
    <xf numFmtId="0" fontId="2" fillId="4" borderId="21" xfId="0" applyFont="1" applyFill="1" applyBorder="1"/>
    <xf numFmtId="0" fontId="7" fillId="4" borderId="22" xfId="0" applyFont="1" applyFill="1" applyBorder="1" applyAlignment="1">
      <alignment horizontal="right"/>
    </xf>
    <xf numFmtId="0" fontId="2" fillId="4" borderId="8" xfId="0" applyFont="1" applyFill="1" applyBorder="1"/>
    <xf numFmtId="0" fontId="7" fillId="4" borderId="8" xfId="0" applyFont="1" applyFill="1" applyBorder="1"/>
    <xf numFmtId="0" fontId="7" fillId="4" borderId="8" xfId="0" quotePrefix="1" applyFont="1" applyFill="1" applyBorder="1"/>
    <xf numFmtId="0" fontId="4" fillId="4" borderId="8" xfId="0" applyFont="1" applyFill="1" applyBorder="1"/>
    <xf numFmtId="0" fontId="7" fillId="4" borderId="15" xfId="0" applyFont="1" applyFill="1" applyBorder="1" applyAlignment="1">
      <alignment horizontal="right"/>
    </xf>
    <xf numFmtId="0" fontId="2" fillId="7" borderId="20" xfId="0" applyFont="1" applyFill="1" applyBorder="1" applyAlignment="1">
      <alignment horizontal="center" vertical="center"/>
    </xf>
    <xf numFmtId="0" fontId="2" fillId="3" borderId="21" xfId="0" quotePrefix="1" applyFont="1" applyFill="1" applyBorder="1" applyAlignment="1">
      <alignment horizontal="center" vertical="center"/>
    </xf>
    <xf numFmtId="0" fontId="2" fillId="7" borderId="7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2" fillId="11" borderId="25" xfId="0" applyFont="1" applyFill="1" applyBorder="1" applyAlignment="1" applyProtection="1">
      <alignment horizontal="center" vertical="center"/>
      <protection locked="0"/>
    </xf>
    <xf numFmtId="0" fontId="2" fillId="11" borderId="26" xfId="0" applyFont="1" applyFill="1" applyBorder="1" applyAlignment="1" applyProtection="1">
      <alignment horizontal="center" vertical="center"/>
      <protection locked="0"/>
    </xf>
    <xf numFmtId="0" fontId="2" fillId="0" borderId="26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0" fontId="2" fillId="0" borderId="15" xfId="0" applyFont="1" applyBorder="1" applyAlignment="1" applyProtection="1">
      <alignment horizontal="center"/>
      <protection locked="0"/>
    </xf>
    <xf numFmtId="0" fontId="6" fillId="5" borderId="0" xfId="0" applyFont="1" applyFill="1"/>
    <xf numFmtId="0" fontId="23" fillId="0" borderId="8" xfId="0" applyFont="1" applyBorder="1"/>
    <xf numFmtId="0" fontId="23" fillId="0" borderId="8" xfId="0" quotePrefix="1" applyFont="1" applyBorder="1"/>
    <xf numFmtId="0" fontId="27" fillId="4" borderId="5" xfId="0" applyFont="1" applyFill="1" applyBorder="1"/>
    <xf numFmtId="0" fontId="27" fillId="4" borderId="6" xfId="0" applyFont="1" applyFill="1" applyBorder="1" applyAlignment="1">
      <alignment horizontal="left"/>
    </xf>
    <xf numFmtId="0" fontId="27" fillId="4" borderId="7" xfId="0" applyFont="1" applyFill="1" applyBorder="1" applyAlignment="1">
      <alignment horizontal="left"/>
    </xf>
    <xf numFmtId="0" fontId="27" fillId="4" borderId="8" xfId="0" applyFont="1" applyFill="1" applyBorder="1" applyAlignment="1">
      <alignment horizontal="left"/>
    </xf>
    <xf numFmtId="0" fontId="27" fillId="4" borderId="20" xfId="0" applyFont="1" applyFill="1" applyBorder="1"/>
    <xf numFmtId="0" fontId="27" fillId="4" borderId="21" xfId="0" applyFont="1" applyFill="1" applyBorder="1" applyAlignment="1">
      <alignment horizontal="left"/>
    </xf>
    <xf numFmtId="0" fontId="27" fillId="4" borderId="7" xfId="0" applyFont="1" applyFill="1" applyBorder="1"/>
    <xf numFmtId="0" fontId="28" fillId="4" borderId="5" xfId="0" applyFont="1" applyFill="1" applyBorder="1"/>
    <xf numFmtId="0" fontId="28" fillId="4" borderId="6" xfId="0" applyFont="1" applyFill="1" applyBorder="1"/>
    <xf numFmtId="0" fontId="28" fillId="4" borderId="7" xfId="0" applyFont="1" applyFill="1" applyBorder="1" applyAlignment="1">
      <alignment horizontal="left"/>
    </xf>
    <xf numFmtId="0" fontId="28" fillId="4" borderId="21" xfId="0" applyFont="1" applyFill="1" applyBorder="1"/>
    <xf numFmtId="0" fontId="28" fillId="4" borderId="20" xfId="0" applyFont="1" applyFill="1" applyBorder="1"/>
    <xf numFmtId="0" fontId="2" fillId="11" borderId="21" xfId="0" applyFont="1" applyFill="1" applyBorder="1" applyAlignment="1" applyProtection="1">
      <alignment horizontal="center" vertical="center"/>
      <protection locked="0"/>
    </xf>
    <xf numFmtId="0" fontId="2" fillId="11" borderId="35" xfId="0" applyFont="1" applyFill="1" applyBorder="1" applyAlignment="1" applyProtection="1">
      <alignment horizontal="center" vertical="center"/>
      <protection locked="0"/>
    </xf>
    <xf numFmtId="0" fontId="2" fillId="11" borderId="36" xfId="0" applyFont="1" applyFill="1" applyBorder="1" applyAlignment="1" applyProtection="1">
      <alignment horizontal="center" vertical="center"/>
      <protection locked="0"/>
    </xf>
    <xf numFmtId="0" fontId="3" fillId="0" borderId="8" xfId="0" applyFont="1" applyBorder="1" applyAlignment="1">
      <alignment horizontal="right"/>
    </xf>
    <xf numFmtId="0" fontId="3" fillId="0" borderId="8" xfId="0" applyFont="1" applyBorder="1" applyAlignment="1">
      <alignment horizontal="right" vertical="center"/>
    </xf>
    <xf numFmtId="0" fontId="3" fillId="0" borderId="21" xfId="0" applyFont="1" applyBorder="1" applyAlignment="1">
      <alignment horizontal="right" vertical="center"/>
    </xf>
    <xf numFmtId="0" fontId="0" fillId="0" borderId="15" xfId="0" applyBorder="1"/>
    <xf numFmtId="0" fontId="21" fillId="6" borderId="8" xfId="0" applyFont="1" applyFill="1" applyBorder="1" applyAlignment="1">
      <alignment horizontal="left"/>
    </xf>
    <xf numFmtId="0" fontId="2" fillId="11" borderId="26" xfId="0" applyFont="1" applyFill="1" applyBorder="1" applyAlignment="1" applyProtection="1">
      <alignment horizontal="center" vertical="center"/>
      <protection locked="0"/>
    </xf>
    <xf numFmtId="0" fontId="2" fillId="11" borderId="8" xfId="0" applyFont="1" applyFill="1" applyBorder="1" applyAlignment="1" applyProtection="1">
      <alignment horizontal="center" vertical="center"/>
      <protection locked="0"/>
    </xf>
    <xf numFmtId="0" fontId="2" fillId="11" borderId="34" xfId="0" applyFont="1" applyFill="1" applyBorder="1" applyAlignment="1" applyProtection="1">
      <alignment horizontal="center" vertical="center"/>
      <protection locked="0"/>
    </xf>
    <xf numFmtId="0" fontId="2" fillId="13" borderId="31" xfId="0" applyFont="1" applyFill="1" applyBorder="1" applyAlignment="1">
      <alignment horizontal="center" vertical="center"/>
    </xf>
    <xf numFmtId="0" fontId="2" fillId="13" borderId="32" xfId="0" applyFont="1" applyFill="1" applyBorder="1" applyAlignment="1">
      <alignment horizontal="center" vertical="center"/>
    </xf>
    <xf numFmtId="0" fontId="2" fillId="13" borderId="25" xfId="0" applyFont="1" applyFill="1" applyBorder="1" applyAlignment="1">
      <alignment horizontal="center" vertical="center"/>
    </xf>
    <xf numFmtId="0" fontId="2" fillId="12" borderId="26" xfId="0" applyFont="1" applyFill="1" applyBorder="1" applyAlignment="1">
      <alignment horizontal="center" vertical="center"/>
    </xf>
    <xf numFmtId="0" fontId="2" fillId="12" borderId="8" xfId="0" applyFont="1" applyFill="1" applyBorder="1" applyAlignment="1">
      <alignment horizontal="center" vertical="center"/>
    </xf>
    <xf numFmtId="0" fontId="2" fillId="12" borderId="34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2" fillId="12" borderId="26" xfId="0" applyFont="1" applyFill="1" applyBorder="1" applyAlignment="1">
      <alignment vertical="center"/>
    </xf>
    <xf numFmtId="0" fontId="2" fillId="12" borderId="8" xfId="0" applyFont="1" applyFill="1" applyBorder="1" applyAlignment="1">
      <alignment vertical="center"/>
    </xf>
    <xf numFmtId="0" fontId="2" fillId="12" borderId="34" xfId="0" applyFont="1" applyFill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3" xfId="0" applyFont="1" applyBorder="1" applyAlignment="1">
      <alignment horizontal="left" indent="1"/>
    </xf>
    <xf numFmtId="0" fontId="6" fillId="0" borderId="4" xfId="0" applyFont="1" applyBorder="1" applyAlignment="1">
      <alignment horizontal="left" indent="1"/>
    </xf>
    <xf numFmtId="0" fontId="6" fillId="0" borderId="10" xfId="0" applyFont="1" applyBorder="1" applyAlignment="1">
      <alignment horizontal="left" indent="1"/>
    </xf>
    <xf numFmtId="0" fontId="9" fillId="0" borderId="17" xfId="0" applyFont="1" applyBorder="1" applyAlignment="1">
      <alignment horizontal="left" indent="1"/>
    </xf>
    <xf numFmtId="0" fontId="9" fillId="0" borderId="18" xfId="0" applyFont="1" applyBorder="1" applyAlignment="1">
      <alignment horizontal="left" indent="1"/>
    </xf>
    <xf numFmtId="0" fontId="9" fillId="0" borderId="19" xfId="0" applyFont="1" applyBorder="1" applyAlignment="1">
      <alignment horizontal="left" indent="1"/>
    </xf>
    <xf numFmtId="0" fontId="2" fillId="0" borderId="26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0" fontId="2" fillId="0" borderId="15" xfId="0" applyFont="1" applyBorder="1" applyAlignment="1" applyProtection="1">
      <alignment horizontal="center"/>
      <protection locked="0"/>
    </xf>
    <xf numFmtId="0" fontId="10" fillId="4" borderId="1" xfId="0" applyFont="1" applyFill="1" applyBorder="1" applyAlignment="1">
      <alignment horizontal="right"/>
    </xf>
    <xf numFmtId="0" fontId="10" fillId="4" borderId="2" xfId="0" applyFont="1" applyFill="1" applyBorder="1" applyAlignment="1">
      <alignment horizontal="right"/>
    </xf>
    <xf numFmtId="0" fontId="10" fillId="4" borderId="9" xfId="0" applyFont="1" applyFill="1" applyBorder="1" applyAlignment="1">
      <alignment horizontal="right"/>
    </xf>
    <xf numFmtId="0" fontId="2" fillId="0" borderId="27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4" fillId="0" borderId="8" xfId="0" applyFont="1" applyBorder="1" applyAlignment="1">
      <alignment horizontal="left" wrapText="1"/>
    </xf>
    <xf numFmtId="0" fontId="2" fillId="0" borderId="21" xfId="0" applyFont="1" applyBorder="1" applyAlignment="1" applyProtection="1">
      <alignment horizont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11" fillId="0" borderId="2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2" fillId="0" borderId="28" xfId="0" applyFont="1" applyBorder="1" applyAlignment="1" applyProtection="1">
      <alignment horizontal="center"/>
      <protection locked="0"/>
    </xf>
    <xf numFmtId="0" fontId="2" fillId="0" borderId="29" xfId="0" applyFont="1" applyBorder="1" applyAlignment="1" applyProtection="1">
      <alignment horizontal="center"/>
      <protection locked="0"/>
    </xf>
    <xf numFmtId="0" fontId="2" fillId="0" borderId="30" xfId="0" applyFont="1" applyBorder="1" applyAlignment="1" applyProtection="1">
      <alignment horizontal="center"/>
      <protection locked="0"/>
    </xf>
    <xf numFmtId="0" fontId="0" fillId="11" borderId="26" xfId="0" applyFill="1" applyBorder="1" applyAlignment="1" applyProtection="1">
      <alignment horizontal="center" vertical="center"/>
      <protection locked="0"/>
    </xf>
    <xf numFmtId="0" fontId="0" fillId="11" borderId="8" xfId="0" applyFill="1" applyBorder="1" applyAlignment="1" applyProtection="1">
      <alignment horizontal="center" vertical="center"/>
      <protection locked="0"/>
    </xf>
    <xf numFmtId="0" fontId="0" fillId="11" borderId="34" xfId="0" applyFill="1" applyBorder="1" applyAlignment="1" applyProtection="1">
      <alignment horizontal="center" vertical="center"/>
      <protection locked="0"/>
    </xf>
    <xf numFmtId="0" fontId="0" fillId="3" borderId="26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2" fillId="0" borderId="26" xfId="0" applyFont="1" applyBorder="1" applyAlignment="1">
      <alignment horizontal="left" indent="1"/>
    </xf>
    <xf numFmtId="0" fontId="2" fillId="0" borderId="8" xfId="0" applyFont="1" applyBorder="1" applyAlignment="1">
      <alignment horizontal="left" indent="1"/>
    </xf>
    <xf numFmtId="0" fontId="2" fillId="0" borderId="15" xfId="0" applyFont="1" applyBorder="1" applyAlignment="1">
      <alignment horizontal="left" indent="1"/>
    </xf>
    <xf numFmtId="0" fontId="2" fillId="0" borderId="26" xfId="0" applyFont="1" applyBorder="1" applyAlignment="1" applyProtection="1">
      <alignment horizontal="left" indent="1"/>
      <protection locked="0"/>
    </xf>
    <xf numFmtId="0" fontId="2" fillId="0" borderId="8" xfId="0" applyFont="1" applyBorder="1" applyAlignment="1" applyProtection="1">
      <alignment horizontal="left" indent="1"/>
      <protection locked="0"/>
    </xf>
    <xf numFmtId="0" fontId="2" fillId="0" borderId="15" xfId="0" applyFont="1" applyBorder="1" applyAlignment="1" applyProtection="1">
      <alignment horizontal="left" indent="1"/>
      <protection locked="0"/>
    </xf>
    <xf numFmtId="0" fontId="2" fillId="3" borderId="26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34" xfId="0" applyFont="1" applyFill="1" applyBorder="1" applyAlignment="1">
      <alignment horizontal="center" vertical="center"/>
    </xf>
    <xf numFmtId="0" fontId="3" fillId="0" borderId="8" xfId="0" quotePrefix="1" applyFont="1" applyBorder="1"/>
    <xf numFmtId="0" fontId="0" fillId="3" borderId="26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4" xfId="0" applyFill="1" applyBorder="1" applyAlignment="1">
      <alignment horizontal="center"/>
    </xf>
    <xf numFmtId="0" fontId="3" fillId="0" borderId="8" xfId="0" applyFont="1" applyBorder="1" applyAlignment="1">
      <alignment horizontal="left" wrapText="1"/>
    </xf>
    <xf numFmtId="0" fontId="3" fillId="0" borderId="8" xfId="0" applyFont="1" applyBorder="1"/>
    <xf numFmtId="0" fontId="3" fillId="0" borderId="8" xfId="0" applyFont="1" applyBorder="1" applyAlignment="1">
      <alignment wrapText="1"/>
    </xf>
    <xf numFmtId="0" fontId="2" fillId="0" borderId="27" xfId="0" applyFont="1" applyBorder="1" applyAlignment="1" applyProtection="1">
      <alignment horizontal="left" indent="1"/>
      <protection locked="0"/>
    </xf>
    <xf numFmtId="0" fontId="2" fillId="0" borderId="6" xfId="0" applyFont="1" applyBorder="1" applyAlignment="1" applyProtection="1">
      <alignment horizontal="left" indent="1"/>
      <protection locked="0"/>
    </xf>
    <xf numFmtId="0" fontId="2" fillId="0" borderId="13" xfId="0" applyFont="1" applyBorder="1" applyAlignment="1" applyProtection="1">
      <alignment horizontal="left" indent="1"/>
      <protection locked="0"/>
    </xf>
    <xf numFmtId="0" fontId="10" fillId="4" borderId="33" xfId="0" applyFont="1" applyFill="1" applyBorder="1" applyAlignment="1">
      <alignment horizontal="right"/>
    </xf>
    <xf numFmtId="0" fontId="10" fillId="4" borderId="29" xfId="0" applyFont="1" applyFill="1" applyBorder="1" applyAlignment="1">
      <alignment horizontal="right"/>
    </xf>
    <xf numFmtId="0" fontId="10" fillId="4" borderId="30" xfId="0" applyFont="1" applyFill="1" applyBorder="1" applyAlignment="1">
      <alignment horizontal="right"/>
    </xf>
    <xf numFmtId="0" fontId="2" fillId="0" borderId="27" xfId="0" applyFont="1" applyBorder="1" applyAlignment="1">
      <alignment horizontal="left" indent="1"/>
    </xf>
    <xf numFmtId="0" fontId="2" fillId="0" borderId="6" xfId="0" applyFont="1" applyBorder="1" applyAlignment="1">
      <alignment horizontal="left" indent="1"/>
    </xf>
    <xf numFmtId="0" fontId="2" fillId="0" borderId="13" xfId="0" applyFont="1" applyBorder="1" applyAlignment="1">
      <alignment horizontal="left" indent="1"/>
    </xf>
    <xf numFmtId="0" fontId="10" fillId="4" borderId="17" xfId="0" applyFont="1" applyFill="1" applyBorder="1" applyAlignment="1">
      <alignment horizontal="right"/>
    </xf>
    <xf numFmtId="0" fontId="10" fillId="4" borderId="18" xfId="0" applyFont="1" applyFill="1" applyBorder="1" applyAlignment="1">
      <alignment horizontal="right"/>
    </xf>
    <xf numFmtId="0" fontId="10" fillId="4" borderId="19" xfId="0" applyFont="1" applyFill="1" applyBorder="1" applyAlignment="1">
      <alignment horizontal="right"/>
    </xf>
    <xf numFmtId="0" fontId="2" fillId="0" borderId="28" xfId="0" applyFont="1" applyBorder="1" applyAlignment="1" applyProtection="1">
      <alignment horizontal="left" indent="1"/>
      <protection locked="0"/>
    </xf>
    <xf numFmtId="0" fontId="2" fillId="0" borderId="29" xfId="0" applyFont="1" applyBorder="1" applyAlignment="1" applyProtection="1">
      <alignment horizontal="left" indent="1"/>
      <protection locked="0"/>
    </xf>
    <xf numFmtId="0" fontId="2" fillId="0" borderId="30" xfId="0" applyFont="1" applyBorder="1" applyAlignment="1" applyProtection="1">
      <alignment horizontal="left" indent="1"/>
      <protection locked="0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3" fillId="0" borderId="8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4" fillId="0" borderId="8" xfId="0" quotePrefix="1" applyFont="1" applyBorder="1"/>
    <xf numFmtId="0" fontId="0" fillId="0" borderId="8" xfId="0" applyBorder="1"/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2" fillId="5" borderId="15" xfId="0" applyFont="1" applyFill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10" fillId="5" borderId="1" xfId="0" applyFont="1" applyFill="1" applyBorder="1" applyAlignment="1">
      <alignment horizontal="center"/>
    </xf>
    <xf numFmtId="0" fontId="10" fillId="5" borderId="2" xfId="0" applyFont="1" applyFill="1" applyBorder="1" applyAlignment="1">
      <alignment horizontal="center"/>
    </xf>
    <xf numFmtId="0" fontId="10" fillId="5" borderId="9" xfId="0" applyFont="1" applyFill="1" applyBorder="1" applyAlignment="1">
      <alignment horizontal="center"/>
    </xf>
    <xf numFmtId="0" fontId="10" fillId="5" borderId="17" xfId="0" applyFont="1" applyFill="1" applyBorder="1" applyAlignment="1">
      <alignment horizontal="center"/>
    </xf>
    <xf numFmtId="0" fontId="10" fillId="5" borderId="18" xfId="0" applyFont="1" applyFill="1" applyBorder="1" applyAlignment="1">
      <alignment horizontal="center"/>
    </xf>
    <xf numFmtId="0" fontId="10" fillId="5" borderId="19" xfId="0" applyFont="1" applyFill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12" xfId="0" applyFont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923763</xdr:colOff>
      <xdr:row>2</xdr:row>
      <xdr:rowOff>83611</xdr:rowOff>
    </xdr:from>
    <xdr:to>
      <xdr:col>14</xdr:col>
      <xdr:colOff>2094655</xdr:colOff>
      <xdr:row>2</xdr:row>
      <xdr:rowOff>242068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7FBF5155-0B40-4D93-BEE1-0931CD789EFD}"/>
            </a:ext>
          </a:extLst>
        </xdr:cNvPr>
        <xdr:cNvSpPr txBox="1">
          <a:spLocks noChangeArrowheads="1"/>
        </xdr:cNvSpPr>
      </xdr:nvSpPr>
      <xdr:spPr>
        <a:xfrm>
          <a:off x="6986145" y="711140"/>
          <a:ext cx="1170892" cy="158457"/>
        </a:xfrm>
        <a:prstGeom prst="rect">
          <a:avLst/>
        </a:prstGeom>
        <a:noFill/>
        <a:ln w="9525">
          <a:solidFill>
            <a:srgbClr val="000000"/>
          </a:solidFill>
          <a:miter lim="800000"/>
        </a:ln>
      </xdr:spPr>
      <xdr:txBody>
        <a:bodyPr vertOverflow="clip" wrap="square" lIns="90000" tIns="10800" rIns="90000" bIns="10800" anchor="ctr" upright="1"/>
        <a:lstStyle/>
        <a:p>
          <a:pPr algn="ctr" rtl="0">
            <a:defRPr sz="1000"/>
          </a:pPr>
          <a:r>
            <a:rPr lang="id-ID" sz="900" b="0" i="0" u="none" strike="noStrike" baseline="0">
              <a:solidFill>
                <a:srgbClr val="000000"/>
              </a:solidFill>
              <a:latin typeface="Arial Narrow"/>
            </a:rPr>
            <a:t>A43-SKOR-UKP-CTS</a:t>
          </a:r>
        </a:p>
      </xdr:txBody>
    </xdr:sp>
    <xdr:clientData/>
  </xdr:twoCellAnchor>
  <xdr:twoCellAnchor editAs="oneCell">
    <xdr:from>
      <xdr:col>7</xdr:col>
      <xdr:colOff>2275974</xdr:colOff>
      <xdr:row>78</xdr:row>
      <xdr:rowOff>180474</xdr:rowOff>
    </xdr:from>
    <xdr:to>
      <xdr:col>12</xdr:col>
      <xdr:colOff>1020071</xdr:colOff>
      <xdr:row>80</xdr:row>
      <xdr:rowOff>124519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430320D6-87A8-486E-A274-54F7F2E284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8022" t="78166" r="39687" b="16666"/>
        <a:stretch>
          <a:fillRect/>
        </a:stretch>
      </xdr:blipFill>
      <xdr:spPr>
        <a:xfrm>
          <a:off x="3418974" y="16553949"/>
          <a:ext cx="2194388" cy="34409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413838</xdr:colOff>
      <xdr:row>75</xdr:row>
      <xdr:rowOff>0</xdr:rowOff>
    </xdr:from>
    <xdr:to>
      <xdr:col>17</xdr:col>
      <xdr:colOff>114219</xdr:colOff>
      <xdr:row>78</xdr:row>
      <xdr:rowOff>32910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31A01359-1030-494B-9FF0-E2E714FB70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938838" y="15754350"/>
          <a:ext cx="538581" cy="652034"/>
        </a:xfrm>
        <a:prstGeom prst="rect">
          <a:avLst/>
        </a:prstGeom>
      </xdr:spPr>
    </xdr:pic>
    <xdr:clientData/>
  </xdr:twoCellAnchor>
  <xdr:twoCellAnchor>
    <xdr:from>
      <xdr:col>2</xdr:col>
      <xdr:colOff>1692</xdr:colOff>
      <xdr:row>0</xdr:row>
      <xdr:rowOff>0</xdr:rowOff>
    </xdr:from>
    <xdr:to>
      <xdr:col>14</xdr:col>
      <xdr:colOff>2147200</xdr:colOff>
      <xdr:row>3</xdr:row>
      <xdr:rowOff>168088</xdr:rowOff>
    </xdr:to>
    <xdr:pic>
      <xdr:nvPicPr>
        <xdr:cNvPr id="6" name="Picture 3" descr="KOP_form">
          <a:extLst>
            <a:ext uri="{FF2B5EF4-FFF2-40B4-BE49-F238E27FC236}">
              <a16:creationId xmlns:a16="http://schemas.microsoft.com/office/drawing/2014/main" id="{3D40590D-16BA-4B54-9224-5EFE481AB7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>
        <a:xfrm>
          <a:off x="505957" y="0"/>
          <a:ext cx="7703625" cy="11093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13120</xdr:colOff>
      <xdr:row>0</xdr:row>
      <xdr:rowOff>0</xdr:rowOff>
    </xdr:from>
    <xdr:to>
      <xdr:col>14</xdr:col>
      <xdr:colOff>1363579</xdr:colOff>
      <xdr:row>3</xdr:row>
      <xdr:rowOff>481853</xdr:rowOff>
    </xdr:to>
    <xdr:pic>
      <xdr:nvPicPr>
        <xdr:cNvPr id="2" name="Picture 3" descr="KOP_form">
          <a:extLst>
            <a:ext uri="{FF2B5EF4-FFF2-40B4-BE49-F238E27FC236}">
              <a16:creationId xmlns:a16="http://schemas.microsoft.com/office/drawing/2014/main" id="{219E2677-1844-45C0-8721-5785E349D9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>
        <a:xfrm>
          <a:off x="999238" y="0"/>
          <a:ext cx="7222341" cy="10869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150557</xdr:colOff>
      <xdr:row>3</xdr:row>
      <xdr:rowOff>94817</xdr:rowOff>
    </xdr:from>
    <xdr:to>
      <xdr:col>14</xdr:col>
      <xdr:colOff>1321449</xdr:colOff>
      <xdr:row>3</xdr:row>
      <xdr:rowOff>253274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EEA687CC-2547-46EB-A073-909923B6FEB0}"/>
            </a:ext>
          </a:extLst>
        </xdr:cNvPr>
        <xdr:cNvSpPr txBox="1">
          <a:spLocks noChangeArrowheads="1"/>
        </xdr:cNvSpPr>
      </xdr:nvSpPr>
      <xdr:spPr>
        <a:xfrm>
          <a:off x="7008557" y="699935"/>
          <a:ext cx="1170892" cy="158457"/>
        </a:xfrm>
        <a:prstGeom prst="rect">
          <a:avLst/>
        </a:prstGeom>
        <a:noFill/>
        <a:ln w="9525">
          <a:solidFill>
            <a:srgbClr val="000000"/>
          </a:solidFill>
          <a:miter lim="800000"/>
        </a:ln>
      </xdr:spPr>
      <xdr:txBody>
        <a:bodyPr vertOverflow="clip" wrap="square" lIns="90000" tIns="10800" rIns="90000" bIns="10800" anchor="ctr" upright="1"/>
        <a:lstStyle/>
        <a:p>
          <a:pPr algn="ctr" rtl="0">
            <a:defRPr sz="1000"/>
          </a:pPr>
          <a:r>
            <a:rPr lang="id-ID" sz="900" b="0" i="0" u="none" strike="noStrike" baseline="0">
              <a:solidFill>
                <a:srgbClr val="000000"/>
              </a:solidFill>
              <a:latin typeface="Arial Narrow"/>
            </a:rPr>
            <a:t>A43-SKOR-UKP-CTS</a:t>
          </a:r>
        </a:p>
      </xdr:txBody>
    </xdr:sp>
    <xdr:clientData/>
  </xdr:twoCellAnchor>
  <xdr:twoCellAnchor editAs="oneCell">
    <xdr:from>
      <xdr:col>7</xdr:col>
      <xdr:colOff>2275974</xdr:colOff>
      <xdr:row>98</xdr:row>
      <xdr:rowOff>180474</xdr:rowOff>
    </xdr:from>
    <xdr:to>
      <xdr:col>12</xdr:col>
      <xdr:colOff>944357</xdr:colOff>
      <xdr:row>100</xdr:row>
      <xdr:rowOff>124519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8D6D23E9-B084-4A87-A196-BC605FC93B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38022" t="78166" r="39687" b="16666"/>
        <a:stretch>
          <a:fillRect/>
        </a:stretch>
      </xdr:blipFill>
      <xdr:spPr>
        <a:xfrm>
          <a:off x="3780924" y="17487399"/>
          <a:ext cx="2189832" cy="344094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413838</xdr:colOff>
      <xdr:row>95</xdr:row>
      <xdr:rowOff>0</xdr:rowOff>
    </xdr:from>
    <xdr:to>
      <xdr:col>17</xdr:col>
      <xdr:colOff>114218</xdr:colOff>
      <xdr:row>98</xdr:row>
      <xdr:rowOff>32909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1FC5ADEF-D50E-4F09-8E22-AA9C65E023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538913" y="16697325"/>
          <a:ext cx="538580" cy="65441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451183</xdr:colOff>
      <xdr:row>0</xdr:row>
      <xdr:rowOff>0</xdr:rowOff>
    </xdr:from>
    <xdr:to>
      <xdr:col>14</xdr:col>
      <xdr:colOff>1363579</xdr:colOff>
      <xdr:row>4</xdr:row>
      <xdr:rowOff>20362</xdr:rowOff>
    </xdr:to>
    <xdr:pic>
      <xdr:nvPicPr>
        <xdr:cNvPr id="2" name="Picture 3" descr="KOP_form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>
        <a:xfrm>
          <a:off x="2016125" y="0"/>
          <a:ext cx="6806565" cy="744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1080645</xdr:colOff>
      <xdr:row>2</xdr:row>
      <xdr:rowOff>106023</xdr:rowOff>
    </xdr:from>
    <xdr:to>
      <xdr:col>14</xdr:col>
      <xdr:colOff>2251537</xdr:colOff>
      <xdr:row>3</xdr:row>
      <xdr:rowOff>62774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>
        <a:xfrm>
          <a:off x="8539480" y="467360"/>
          <a:ext cx="1170940" cy="137795"/>
        </a:xfrm>
        <a:prstGeom prst="rect">
          <a:avLst/>
        </a:prstGeom>
        <a:noFill/>
        <a:ln w="9525">
          <a:solidFill>
            <a:srgbClr val="000000"/>
          </a:solidFill>
          <a:miter lim="800000"/>
        </a:ln>
      </xdr:spPr>
      <xdr:txBody>
        <a:bodyPr vertOverflow="clip" wrap="square" lIns="90000" tIns="10800" rIns="90000" bIns="10800" anchor="ctr" upright="1"/>
        <a:lstStyle/>
        <a:p>
          <a:pPr algn="ctr" rtl="0">
            <a:defRPr sz="1000"/>
          </a:pPr>
          <a:r>
            <a:rPr lang="id-ID" sz="900" b="0" i="0" u="none" strike="noStrike" baseline="0">
              <a:solidFill>
                <a:srgbClr val="000000"/>
              </a:solidFill>
              <a:latin typeface="Arial Narrow"/>
            </a:rPr>
            <a:t>A43-SKOR-UKP-CTS</a:t>
          </a:r>
        </a:p>
      </xdr:txBody>
    </xdr:sp>
    <xdr:clientData/>
  </xdr:twoCellAnchor>
  <xdr:twoCellAnchor editAs="oneCell">
    <xdr:from>
      <xdr:col>7</xdr:col>
      <xdr:colOff>2275974</xdr:colOff>
      <xdr:row>82</xdr:row>
      <xdr:rowOff>180474</xdr:rowOff>
    </xdr:from>
    <xdr:to>
      <xdr:col>12</xdr:col>
      <xdr:colOff>665331</xdr:colOff>
      <xdr:row>84</xdr:row>
      <xdr:rowOff>124518</xdr:rowOff>
    </xdr:to>
    <xdr:pic>
      <xdr:nvPicPr>
        <xdr:cNvPr id="4" name="Picture 8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38022" t="78166" r="39687" b="16666"/>
        <a:stretch>
          <a:fillRect/>
        </a:stretch>
      </xdr:blipFill>
      <xdr:spPr>
        <a:xfrm>
          <a:off x="3780924" y="81885924"/>
          <a:ext cx="2189832" cy="34409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413838</xdr:colOff>
      <xdr:row>79</xdr:row>
      <xdr:rowOff>0</xdr:rowOff>
    </xdr:from>
    <xdr:to>
      <xdr:col>17</xdr:col>
      <xdr:colOff>114218</xdr:colOff>
      <xdr:row>82</xdr:row>
      <xdr:rowOff>44815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538913" y="59499667"/>
          <a:ext cx="538580" cy="6544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S78"/>
  <sheetViews>
    <sheetView tabSelected="1" topLeftCell="A63" zoomScale="85" zoomScaleNormal="85" zoomScaleSheetLayoutView="85" workbookViewId="0">
      <selection activeCell="O85" sqref="O85"/>
    </sheetView>
  </sheetViews>
  <sheetFormatPr defaultColWidth="11" defaultRowHeight="15.75"/>
  <cols>
    <col min="1" max="1" width="4.25" customWidth="1"/>
    <col min="2" max="2" width="2.375" customWidth="1"/>
    <col min="3" max="3" width="3.625" customWidth="1"/>
    <col min="4" max="4" width="2.625" customWidth="1"/>
    <col min="5" max="6" width="2.375" customWidth="1"/>
    <col min="7" max="7" width="2.125" customWidth="1"/>
    <col min="8" max="8" width="25.125" customWidth="1"/>
    <col min="9" max="9" width="7.375" customWidth="1"/>
    <col min="10" max="12" width="2.625" customWidth="1"/>
    <col min="13" max="13" width="16.875" customWidth="1"/>
    <col min="14" max="14" width="2.5" customWidth="1"/>
    <col min="15" max="15" width="32.875" customWidth="1"/>
  </cols>
  <sheetData>
    <row r="1" spans="2:15" ht="24.75" customHeight="1"/>
    <row r="2" spans="2:15" ht="24.75" customHeight="1"/>
    <row r="3" spans="2:15" ht="24.75" customHeight="1"/>
    <row r="4" spans="2:15" ht="24.75" customHeight="1"/>
    <row r="5" spans="2:15">
      <c r="B5" s="199" t="s">
        <v>0</v>
      </c>
      <c r="C5" s="199"/>
      <c r="D5" s="199"/>
      <c r="E5" s="199"/>
      <c r="F5" s="199"/>
      <c r="G5" s="199"/>
      <c r="H5" s="199"/>
      <c r="I5" s="199"/>
      <c r="J5" s="17"/>
      <c r="K5" s="17"/>
      <c r="L5" s="17"/>
      <c r="M5" s="27" t="s">
        <v>1</v>
      </c>
      <c r="N5" s="17"/>
      <c r="O5" s="127"/>
    </row>
    <row r="6" spans="2:15">
      <c r="B6" s="200" t="s">
        <v>176</v>
      </c>
      <c r="C6" s="200"/>
      <c r="D6" s="200"/>
      <c r="E6" s="200"/>
      <c r="F6" s="200"/>
      <c r="G6" s="200"/>
      <c r="H6" s="200"/>
      <c r="I6" s="200"/>
      <c r="J6" s="17"/>
      <c r="K6" s="17"/>
      <c r="L6" s="17"/>
      <c r="M6" s="167" t="s">
        <v>3</v>
      </c>
      <c r="N6" s="17"/>
      <c r="O6" s="126" t="s">
        <v>171</v>
      </c>
    </row>
    <row r="7" spans="2:15" ht="8.25" customHeight="1" thickBot="1"/>
    <row r="8" spans="2:15">
      <c r="B8" s="201" t="s">
        <v>4</v>
      </c>
      <c r="C8" s="202"/>
      <c r="D8" s="202"/>
      <c r="E8" s="202"/>
      <c r="F8" s="202"/>
      <c r="G8" s="202"/>
      <c r="H8" s="202"/>
      <c r="I8" s="203"/>
      <c r="J8" s="207" t="s">
        <v>5</v>
      </c>
      <c r="K8" s="208"/>
      <c r="L8" s="209"/>
      <c r="M8" s="213" t="s">
        <v>6</v>
      </c>
      <c r="N8" s="214"/>
      <c r="O8" s="215"/>
    </row>
    <row r="9" spans="2:15" ht="16.5" thickBot="1">
      <c r="B9" s="94" t="s">
        <v>7</v>
      </c>
      <c r="C9" s="94"/>
      <c r="D9" s="17"/>
      <c r="E9" s="17"/>
      <c r="F9" s="17"/>
      <c r="G9" s="17"/>
      <c r="H9" s="17"/>
      <c r="I9" s="44" t="s">
        <v>5</v>
      </c>
      <c r="J9" s="210"/>
      <c r="K9" s="211"/>
      <c r="L9" s="212"/>
      <c r="M9" s="216" t="s">
        <v>8</v>
      </c>
      <c r="N9" s="217"/>
      <c r="O9" s="218"/>
    </row>
    <row r="10" spans="2:15" ht="18" thickTop="1" thickBot="1">
      <c r="B10" s="177">
        <v>1</v>
      </c>
      <c r="C10" s="178" t="s">
        <v>30</v>
      </c>
      <c r="D10" s="95"/>
      <c r="E10" s="95"/>
      <c r="F10" s="95"/>
      <c r="G10" s="95"/>
      <c r="H10" s="96"/>
      <c r="I10" s="20"/>
      <c r="J10" s="21">
        <f>SUM(J11:L34)</f>
        <v>44</v>
      </c>
      <c r="K10" s="97" t="s">
        <v>10</v>
      </c>
      <c r="L10" s="98">
        <f>(J10/44)*5</f>
        <v>5</v>
      </c>
      <c r="M10" s="222" t="s">
        <v>123</v>
      </c>
      <c r="N10" s="223"/>
      <c r="O10" s="224"/>
    </row>
    <row r="11" spans="2:15" ht="16.5">
      <c r="B11" s="99"/>
      <c r="C11" s="100" t="s">
        <v>9</v>
      </c>
      <c r="D11" s="63" t="s">
        <v>124</v>
      </c>
      <c r="E11" s="10"/>
      <c r="F11" s="10"/>
      <c r="G11" s="10"/>
      <c r="H11" s="10"/>
      <c r="I11" s="101"/>
      <c r="J11" s="204"/>
      <c r="K11" s="205"/>
      <c r="L11" s="206"/>
      <c r="M11" s="225"/>
      <c r="N11" s="226"/>
      <c r="O11" s="227"/>
    </row>
    <row r="12" spans="2:15" ht="16.5">
      <c r="B12" s="99"/>
      <c r="C12" s="56"/>
      <c r="D12" s="70">
        <v>1</v>
      </c>
      <c r="E12" s="10" t="s">
        <v>125</v>
      </c>
      <c r="F12" s="10"/>
      <c r="G12" s="10"/>
      <c r="H12" s="10"/>
      <c r="I12" s="101" t="s">
        <v>13</v>
      </c>
      <c r="J12" s="190">
        <v>2</v>
      </c>
      <c r="K12" s="191"/>
      <c r="L12" s="192"/>
      <c r="M12" s="219"/>
      <c r="N12" s="220"/>
      <c r="O12" s="221"/>
    </row>
    <row r="13" spans="2:15" ht="16.5">
      <c r="B13" s="99"/>
      <c r="C13" s="56"/>
      <c r="D13" s="70">
        <v>2</v>
      </c>
      <c r="E13" s="10" t="s">
        <v>126</v>
      </c>
      <c r="F13" s="10"/>
      <c r="G13" s="10"/>
      <c r="H13" s="10"/>
      <c r="I13" s="101" t="s">
        <v>13</v>
      </c>
      <c r="J13" s="190">
        <v>2</v>
      </c>
      <c r="K13" s="191"/>
      <c r="L13" s="192"/>
      <c r="M13" s="219"/>
      <c r="N13" s="220"/>
      <c r="O13" s="221"/>
    </row>
    <row r="14" spans="2:15" ht="16.5">
      <c r="B14" s="99"/>
      <c r="C14" s="56"/>
      <c r="D14" s="70">
        <v>3</v>
      </c>
      <c r="E14" s="10" t="s">
        <v>127</v>
      </c>
      <c r="F14" s="10"/>
      <c r="G14" s="10"/>
      <c r="H14" s="10"/>
      <c r="I14" s="101" t="s">
        <v>13</v>
      </c>
      <c r="J14" s="190">
        <v>2</v>
      </c>
      <c r="K14" s="191"/>
      <c r="L14" s="192"/>
      <c r="M14" s="219"/>
      <c r="N14" s="220"/>
      <c r="O14" s="221"/>
    </row>
    <row r="15" spans="2:15" ht="16.5">
      <c r="B15" s="99"/>
      <c r="C15" s="56"/>
      <c r="D15" s="70">
        <v>4</v>
      </c>
      <c r="E15" s="10" t="s">
        <v>128</v>
      </c>
      <c r="F15" s="10"/>
      <c r="G15" s="10"/>
      <c r="H15" s="10"/>
      <c r="I15" s="101" t="s">
        <v>13</v>
      </c>
      <c r="J15" s="190">
        <v>2</v>
      </c>
      <c r="K15" s="191"/>
      <c r="L15" s="192"/>
      <c r="M15" s="219"/>
      <c r="N15" s="220"/>
      <c r="O15" s="221"/>
    </row>
    <row r="16" spans="2:15" ht="16.5">
      <c r="B16" s="99"/>
      <c r="C16" s="56"/>
      <c r="D16" s="70">
        <v>5</v>
      </c>
      <c r="E16" s="10" t="s">
        <v>129</v>
      </c>
      <c r="F16" s="10"/>
      <c r="G16" s="10"/>
      <c r="H16" s="10"/>
      <c r="I16" s="101" t="s">
        <v>13</v>
      </c>
      <c r="J16" s="190">
        <v>2</v>
      </c>
      <c r="K16" s="191"/>
      <c r="L16" s="192"/>
      <c r="M16" s="219"/>
      <c r="N16" s="220"/>
      <c r="O16" s="221"/>
    </row>
    <row r="17" spans="2:15" ht="16.5">
      <c r="B17" s="99"/>
      <c r="C17" s="56"/>
      <c r="D17" s="70">
        <v>6</v>
      </c>
      <c r="E17" s="10" t="s">
        <v>130</v>
      </c>
      <c r="F17" s="10"/>
      <c r="G17" s="10"/>
      <c r="H17" s="10"/>
      <c r="I17" s="101" t="s">
        <v>13</v>
      </c>
      <c r="J17" s="190">
        <v>2</v>
      </c>
      <c r="K17" s="191"/>
      <c r="L17" s="192"/>
      <c r="M17" s="219"/>
      <c r="N17" s="220"/>
      <c r="O17" s="221"/>
    </row>
    <row r="18" spans="2:15" ht="16.5">
      <c r="B18" s="99"/>
      <c r="C18" s="56"/>
      <c r="D18" s="70">
        <v>7</v>
      </c>
      <c r="E18" s="10" t="s">
        <v>131</v>
      </c>
      <c r="F18" s="10"/>
      <c r="G18" s="10"/>
      <c r="H18" s="10"/>
      <c r="I18" s="101" t="s">
        <v>13</v>
      </c>
      <c r="J18" s="190">
        <v>2</v>
      </c>
      <c r="K18" s="191"/>
      <c r="L18" s="192"/>
      <c r="M18" s="219"/>
      <c r="N18" s="220"/>
      <c r="O18" s="221"/>
    </row>
    <row r="19" spans="2:15" ht="16.5">
      <c r="B19" s="99"/>
      <c r="C19" s="56"/>
      <c r="D19" s="70">
        <v>8</v>
      </c>
      <c r="E19" s="10" t="s">
        <v>132</v>
      </c>
      <c r="F19" s="10"/>
      <c r="G19" s="10"/>
      <c r="H19" s="10"/>
      <c r="I19" s="101" t="s">
        <v>13</v>
      </c>
      <c r="J19" s="190">
        <v>2</v>
      </c>
      <c r="K19" s="191"/>
      <c r="L19" s="192"/>
      <c r="M19" s="219"/>
      <c r="N19" s="220"/>
      <c r="O19" s="221"/>
    </row>
    <row r="20" spans="2:15" ht="16.5">
      <c r="B20" s="99"/>
      <c r="C20" s="56"/>
      <c r="D20" s="70">
        <v>9</v>
      </c>
      <c r="E20" s="10" t="s">
        <v>133</v>
      </c>
      <c r="F20" s="10"/>
      <c r="G20" s="10"/>
      <c r="H20" s="10"/>
      <c r="I20" s="101" t="s">
        <v>13</v>
      </c>
      <c r="J20" s="190">
        <v>2</v>
      </c>
      <c r="K20" s="191"/>
      <c r="L20" s="192"/>
      <c r="M20" s="219"/>
      <c r="N20" s="220"/>
      <c r="O20" s="221"/>
    </row>
    <row r="21" spans="2:15" ht="16.5">
      <c r="B21" s="99"/>
      <c r="C21" s="56"/>
      <c r="D21" s="70">
        <v>10</v>
      </c>
      <c r="E21" s="10" t="s">
        <v>134</v>
      </c>
      <c r="F21" s="10"/>
      <c r="G21" s="10"/>
      <c r="H21" s="10"/>
      <c r="I21" s="101" t="s">
        <v>13</v>
      </c>
      <c r="J21" s="190">
        <v>2</v>
      </c>
      <c r="K21" s="191"/>
      <c r="L21" s="192"/>
      <c r="M21" s="219"/>
      <c r="N21" s="220"/>
      <c r="O21" s="221"/>
    </row>
    <row r="22" spans="2:15" ht="16.5">
      <c r="B22" s="99"/>
      <c r="C22" s="56"/>
      <c r="D22" s="70">
        <v>11</v>
      </c>
      <c r="E22" s="10" t="s">
        <v>135</v>
      </c>
      <c r="F22" s="10"/>
      <c r="G22" s="10"/>
      <c r="H22" s="10"/>
      <c r="I22" s="101" t="s">
        <v>13</v>
      </c>
      <c r="J22" s="190">
        <v>2</v>
      </c>
      <c r="K22" s="191"/>
      <c r="L22" s="192"/>
      <c r="M22" s="219"/>
      <c r="N22" s="220"/>
      <c r="O22" s="221"/>
    </row>
    <row r="23" spans="2:15" ht="16.5">
      <c r="B23" s="99"/>
      <c r="C23" s="56"/>
      <c r="D23" s="70">
        <v>12</v>
      </c>
      <c r="E23" s="10" t="s">
        <v>136</v>
      </c>
      <c r="F23" s="10"/>
      <c r="G23" s="10"/>
      <c r="H23" s="10"/>
      <c r="I23" s="101" t="s">
        <v>13</v>
      </c>
      <c r="J23" s="190">
        <v>2</v>
      </c>
      <c r="K23" s="191"/>
      <c r="L23" s="192"/>
      <c r="M23" s="219"/>
      <c r="N23" s="220"/>
      <c r="O23" s="221"/>
    </row>
    <row r="24" spans="2:15" ht="16.5">
      <c r="B24" s="99"/>
      <c r="C24" s="56"/>
      <c r="D24" s="70">
        <v>13</v>
      </c>
      <c r="E24" s="10" t="s">
        <v>137</v>
      </c>
      <c r="F24" s="10"/>
      <c r="G24" s="10"/>
      <c r="H24" s="10"/>
      <c r="I24" s="101" t="s">
        <v>13</v>
      </c>
      <c r="J24" s="190">
        <v>2</v>
      </c>
      <c r="K24" s="191"/>
      <c r="L24" s="192"/>
      <c r="M24" s="219"/>
      <c r="N24" s="220"/>
      <c r="O24" s="221"/>
    </row>
    <row r="25" spans="2:15" ht="16.5">
      <c r="B25" s="99"/>
      <c r="C25" s="56"/>
      <c r="D25" s="70">
        <v>14</v>
      </c>
      <c r="E25" s="10" t="s">
        <v>138</v>
      </c>
      <c r="F25" s="10"/>
      <c r="G25" s="10"/>
      <c r="H25" s="10"/>
      <c r="I25" s="101" t="s">
        <v>13</v>
      </c>
      <c r="J25" s="190">
        <v>2</v>
      </c>
      <c r="K25" s="191"/>
      <c r="L25" s="192"/>
      <c r="M25" s="219"/>
      <c r="N25" s="220"/>
      <c r="O25" s="221"/>
    </row>
    <row r="26" spans="2:15" ht="16.5">
      <c r="B26" s="99"/>
      <c r="C26" s="56"/>
      <c r="D26" s="70">
        <v>15</v>
      </c>
      <c r="E26" s="10" t="s">
        <v>139</v>
      </c>
      <c r="F26" s="10"/>
      <c r="G26" s="10"/>
      <c r="H26" s="10"/>
      <c r="I26" s="101" t="s">
        <v>13</v>
      </c>
      <c r="J26" s="190">
        <v>2</v>
      </c>
      <c r="K26" s="191"/>
      <c r="L26" s="192"/>
      <c r="M26" s="219"/>
      <c r="N26" s="220"/>
      <c r="O26" s="221"/>
    </row>
    <row r="27" spans="2:15" ht="16.5">
      <c r="B27" s="99"/>
      <c r="C27" s="56"/>
      <c r="D27" s="70">
        <v>16</v>
      </c>
      <c r="E27" s="10" t="s">
        <v>140</v>
      </c>
      <c r="F27" s="10"/>
      <c r="G27" s="10"/>
      <c r="H27" s="10"/>
      <c r="I27" s="101" t="s">
        <v>13</v>
      </c>
      <c r="J27" s="190">
        <v>2</v>
      </c>
      <c r="K27" s="191"/>
      <c r="L27" s="192"/>
      <c r="M27" s="219"/>
      <c r="N27" s="220"/>
      <c r="O27" s="221"/>
    </row>
    <row r="28" spans="2:15" ht="16.5">
      <c r="B28" s="99"/>
      <c r="C28" s="56"/>
      <c r="D28" s="70">
        <v>17</v>
      </c>
      <c r="E28" s="10" t="s">
        <v>141</v>
      </c>
      <c r="F28" s="10"/>
      <c r="G28" s="10"/>
      <c r="H28" s="10"/>
      <c r="I28" s="101" t="s">
        <v>13</v>
      </c>
      <c r="J28" s="190">
        <v>2</v>
      </c>
      <c r="K28" s="191"/>
      <c r="L28" s="192"/>
      <c r="M28" s="219"/>
      <c r="N28" s="220"/>
      <c r="O28" s="221"/>
    </row>
    <row r="29" spans="2:15" ht="16.5">
      <c r="B29" s="99"/>
      <c r="C29" s="56"/>
      <c r="D29" s="70">
        <v>18</v>
      </c>
      <c r="E29" s="10" t="s">
        <v>142</v>
      </c>
      <c r="F29" s="10"/>
      <c r="G29" s="10"/>
      <c r="H29" s="10"/>
      <c r="I29" s="101" t="s">
        <v>13</v>
      </c>
      <c r="J29" s="190">
        <v>2</v>
      </c>
      <c r="K29" s="191"/>
      <c r="L29" s="192"/>
      <c r="M29" s="219"/>
      <c r="N29" s="220"/>
      <c r="O29" s="221"/>
    </row>
    <row r="30" spans="2:15" ht="16.5">
      <c r="B30" s="99"/>
      <c r="C30" s="56"/>
      <c r="D30" s="70">
        <v>19</v>
      </c>
      <c r="E30" s="10" t="s">
        <v>143</v>
      </c>
      <c r="F30" s="10"/>
      <c r="G30" s="10"/>
      <c r="H30" s="10"/>
      <c r="I30" s="101" t="s">
        <v>13</v>
      </c>
      <c r="J30" s="190">
        <v>2</v>
      </c>
      <c r="K30" s="191"/>
      <c r="L30" s="192"/>
      <c r="M30" s="219"/>
      <c r="N30" s="220"/>
      <c r="O30" s="221"/>
    </row>
    <row r="31" spans="2:15" ht="16.5">
      <c r="B31" s="99"/>
      <c r="C31" s="100" t="s">
        <v>12</v>
      </c>
      <c r="D31" s="63" t="s">
        <v>144</v>
      </c>
      <c r="E31" s="10"/>
      <c r="F31" s="10"/>
      <c r="G31" s="10"/>
      <c r="H31" s="10"/>
      <c r="I31" s="101"/>
      <c r="J31" s="196"/>
      <c r="K31" s="197"/>
      <c r="L31" s="198"/>
      <c r="M31" s="228"/>
      <c r="N31" s="229"/>
      <c r="O31" s="230"/>
    </row>
    <row r="32" spans="2:15" ht="16.5">
      <c r="B32" s="99"/>
      <c r="C32" s="56"/>
      <c r="D32" s="70">
        <v>1</v>
      </c>
      <c r="E32" s="10" t="s">
        <v>145</v>
      </c>
      <c r="F32" s="64"/>
      <c r="G32" s="10"/>
      <c r="H32" s="10"/>
      <c r="I32" s="103" t="s">
        <v>13</v>
      </c>
      <c r="J32" s="190">
        <v>2</v>
      </c>
      <c r="K32" s="191"/>
      <c r="L32" s="192"/>
      <c r="M32" s="219"/>
      <c r="N32" s="220"/>
      <c r="O32" s="221"/>
    </row>
    <row r="33" spans="2:15" ht="16.5">
      <c r="B33" s="99"/>
      <c r="C33" s="56"/>
      <c r="D33" s="70">
        <v>2</v>
      </c>
      <c r="E33" s="10" t="s">
        <v>146</v>
      </c>
      <c r="F33" s="10"/>
      <c r="G33" s="10"/>
      <c r="H33" s="10"/>
      <c r="I33" s="103" t="s">
        <v>13</v>
      </c>
      <c r="J33" s="190">
        <v>2</v>
      </c>
      <c r="K33" s="191"/>
      <c r="L33" s="192"/>
      <c r="M33" s="219"/>
      <c r="N33" s="220"/>
      <c r="O33" s="221"/>
    </row>
    <row r="34" spans="2:15" ht="17.25" thickBot="1">
      <c r="B34" s="99"/>
      <c r="C34" s="56"/>
      <c r="D34" s="70">
        <v>3</v>
      </c>
      <c r="E34" s="10" t="s">
        <v>147</v>
      </c>
      <c r="F34" s="10"/>
      <c r="G34" s="10"/>
      <c r="H34" s="10"/>
      <c r="I34" s="103" t="s">
        <v>13</v>
      </c>
      <c r="J34" s="190">
        <v>2</v>
      </c>
      <c r="K34" s="191"/>
      <c r="L34" s="192"/>
      <c r="M34" s="219"/>
      <c r="N34" s="220"/>
      <c r="O34" s="221"/>
    </row>
    <row r="35" spans="2:15" ht="17.25" thickBot="1">
      <c r="B35" s="179">
        <v>2</v>
      </c>
      <c r="C35" s="180" t="s">
        <v>148</v>
      </c>
      <c r="D35" s="104"/>
      <c r="E35" s="104"/>
      <c r="F35" s="104"/>
      <c r="G35" s="105"/>
      <c r="H35" s="106"/>
      <c r="I35" s="107"/>
      <c r="J35" s="89">
        <f>SUM(J36:L59)</f>
        <v>36</v>
      </c>
      <c r="K35" s="108" t="s">
        <v>10</v>
      </c>
      <c r="L35" s="109">
        <f>(J35/36)*30</f>
        <v>30</v>
      </c>
      <c r="M35" s="222" t="s">
        <v>149</v>
      </c>
      <c r="N35" s="223"/>
      <c r="O35" s="224"/>
    </row>
    <row r="36" spans="2:15" ht="16.5" customHeight="1">
      <c r="B36" s="99"/>
      <c r="C36" s="70" t="s">
        <v>9</v>
      </c>
      <c r="D36" s="231" t="s">
        <v>196</v>
      </c>
      <c r="E36" s="231"/>
      <c r="F36" s="231"/>
      <c r="G36" s="231"/>
      <c r="H36" s="231"/>
      <c r="I36" s="103" t="s">
        <v>13</v>
      </c>
      <c r="J36" s="190">
        <v>2</v>
      </c>
      <c r="K36" s="191"/>
      <c r="L36" s="192"/>
      <c r="M36" s="220"/>
      <c r="N36" s="220"/>
      <c r="O36" s="221"/>
    </row>
    <row r="37" spans="2:15" ht="16.5" customHeight="1">
      <c r="B37" s="99"/>
      <c r="C37" s="70" t="s">
        <v>12</v>
      </c>
      <c r="D37" s="10" t="s">
        <v>125</v>
      </c>
      <c r="E37" s="10"/>
      <c r="F37" s="10"/>
      <c r="G37" s="10"/>
      <c r="H37" s="10"/>
      <c r="I37" s="101" t="s">
        <v>13</v>
      </c>
      <c r="J37" s="190">
        <v>2</v>
      </c>
      <c r="K37" s="191"/>
      <c r="L37" s="192"/>
      <c r="M37" s="219"/>
      <c r="N37" s="220"/>
      <c r="O37" s="221"/>
    </row>
    <row r="38" spans="2:15" ht="16.5" customHeight="1">
      <c r="B38" s="99"/>
      <c r="C38" s="73" t="s">
        <v>14</v>
      </c>
      <c r="D38" s="10" t="s">
        <v>126</v>
      </c>
      <c r="E38" s="10"/>
      <c r="F38" s="10"/>
      <c r="G38" s="10"/>
      <c r="H38" s="10"/>
      <c r="I38" s="101" t="s">
        <v>13</v>
      </c>
      <c r="J38" s="190">
        <v>2</v>
      </c>
      <c r="K38" s="191"/>
      <c r="L38" s="192"/>
      <c r="M38" s="219"/>
      <c r="N38" s="220"/>
      <c r="O38" s="221"/>
    </row>
    <row r="39" spans="2:15" ht="16.5" customHeight="1">
      <c r="B39" s="99"/>
      <c r="C39" s="70" t="s">
        <v>28</v>
      </c>
      <c r="D39" s="10" t="s">
        <v>127</v>
      </c>
      <c r="E39" s="10"/>
      <c r="F39" s="10"/>
      <c r="G39" s="10"/>
      <c r="H39" s="10"/>
      <c r="I39" s="101" t="s">
        <v>13</v>
      </c>
      <c r="J39" s="190">
        <v>2</v>
      </c>
      <c r="K39" s="191"/>
      <c r="L39" s="192"/>
      <c r="M39" s="219"/>
      <c r="N39" s="220"/>
      <c r="O39" s="221"/>
    </row>
    <row r="40" spans="2:15" ht="16.5" customHeight="1">
      <c r="B40" s="99"/>
      <c r="C40" s="70" t="s">
        <v>29</v>
      </c>
      <c r="D40" s="10" t="s">
        <v>128</v>
      </c>
      <c r="E40" s="10"/>
      <c r="F40" s="10"/>
      <c r="G40" s="10"/>
      <c r="H40" s="10"/>
      <c r="I40" s="101" t="s">
        <v>13</v>
      </c>
      <c r="J40" s="190">
        <v>2</v>
      </c>
      <c r="K40" s="191"/>
      <c r="L40" s="192"/>
      <c r="M40" s="219"/>
      <c r="N40" s="220"/>
      <c r="O40" s="221"/>
    </row>
    <row r="41" spans="2:15" ht="16.5" customHeight="1">
      <c r="B41" s="99"/>
      <c r="C41" s="70" t="s">
        <v>51</v>
      </c>
      <c r="D41" s="10" t="s">
        <v>129</v>
      </c>
      <c r="E41" s="10"/>
      <c r="F41" s="10"/>
      <c r="G41" s="10"/>
      <c r="H41" s="10"/>
      <c r="I41" s="101" t="s">
        <v>91</v>
      </c>
      <c r="J41" s="190">
        <v>2</v>
      </c>
      <c r="K41" s="191"/>
      <c r="L41" s="192"/>
      <c r="M41" s="219"/>
      <c r="N41" s="220"/>
      <c r="O41" s="221"/>
    </row>
    <row r="42" spans="2:15" ht="16.5" customHeight="1">
      <c r="B42" s="99"/>
      <c r="C42" s="70" t="s">
        <v>90</v>
      </c>
      <c r="D42" s="10" t="s">
        <v>197</v>
      </c>
      <c r="E42" s="10"/>
      <c r="F42" s="10"/>
      <c r="G42" s="10"/>
      <c r="H42" s="10"/>
      <c r="I42" s="101"/>
      <c r="J42" s="145"/>
      <c r="K42" s="146" t="s">
        <v>170</v>
      </c>
      <c r="L42" s="147" t="s">
        <v>122</v>
      </c>
      <c r="M42" s="219"/>
      <c r="N42" s="220"/>
      <c r="O42" s="221"/>
    </row>
    <row r="43" spans="2:15" ht="16.5" customHeight="1">
      <c r="B43" s="99"/>
      <c r="C43" s="70"/>
      <c r="D43" s="56">
        <v>1</v>
      </c>
      <c r="E43" s="10" t="s">
        <v>92</v>
      </c>
      <c r="F43" s="10"/>
      <c r="G43" s="10"/>
      <c r="H43" s="10"/>
      <c r="I43" s="135" t="s">
        <v>100</v>
      </c>
      <c r="J43" s="193">
        <f>IF(COUNTA(K43:K46)=4,2,IF(COUNTA(K43:K46)=3,1,IF(COUNTA(K43:K46)=2,1,0)))</f>
        <v>2</v>
      </c>
      <c r="K43" s="162" t="s">
        <v>170</v>
      </c>
      <c r="L43" s="162"/>
      <c r="M43" s="164"/>
      <c r="N43" s="165"/>
      <c r="O43" s="166"/>
    </row>
    <row r="44" spans="2:15" ht="16.5" customHeight="1">
      <c r="B44" s="99"/>
      <c r="C44" s="70"/>
      <c r="D44" s="56">
        <v>2</v>
      </c>
      <c r="E44" s="10" t="s">
        <v>94</v>
      </c>
      <c r="F44" s="10"/>
      <c r="G44" s="10"/>
      <c r="H44" s="10"/>
      <c r="I44" s="135" t="s">
        <v>100</v>
      </c>
      <c r="J44" s="194"/>
      <c r="K44" s="162" t="s">
        <v>170</v>
      </c>
      <c r="L44" s="162"/>
      <c r="M44" s="164"/>
      <c r="N44" s="165"/>
      <c r="O44" s="166"/>
    </row>
    <row r="45" spans="2:15" ht="16.5" customHeight="1">
      <c r="B45" s="99"/>
      <c r="C45" s="70"/>
      <c r="D45" s="56">
        <v>3</v>
      </c>
      <c r="E45" s="10" t="s">
        <v>93</v>
      </c>
      <c r="F45" s="10"/>
      <c r="G45" s="10"/>
      <c r="H45" s="10"/>
      <c r="I45" s="135" t="s">
        <v>100</v>
      </c>
      <c r="J45" s="194"/>
      <c r="K45" s="162" t="s">
        <v>170</v>
      </c>
      <c r="L45" s="162"/>
      <c r="M45" s="164"/>
      <c r="N45" s="165"/>
      <c r="O45" s="166"/>
    </row>
    <row r="46" spans="2:15" ht="16.5" customHeight="1">
      <c r="B46" s="99"/>
      <c r="C46" s="70"/>
      <c r="D46" s="56">
        <v>4</v>
      </c>
      <c r="E46" s="10" t="s">
        <v>198</v>
      </c>
      <c r="F46" s="10"/>
      <c r="G46" s="10"/>
      <c r="H46" s="10"/>
      <c r="I46" s="135" t="s">
        <v>100</v>
      </c>
      <c r="J46" s="195"/>
      <c r="K46" s="162" t="s">
        <v>170</v>
      </c>
      <c r="L46" s="162"/>
      <c r="M46" s="164"/>
      <c r="N46" s="165"/>
      <c r="O46" s="166"/>
    </row>
    <row r="47" spans="2:15" ht="16.5" customHeight="1">
      <c r="B47" s="99"/>
      <c r="C47" s="70" t="s">
        <v>95</v>
      </c>
      <c r="D47" s="10" t="s">
        <v>159</v>
      </c>
      <c r="E47" s="10"/>
      <c r="F47" s="10"/>
      <c r="G47" s="10"/>
      <c r="H47" s="10"/>
      <c r="I47" s="101" t="s">
        <v>13</v>
      </c>
      <c r="J47" s="190">
        <v>2</v>
      </c>
      <c r="K47" s="191"/>
      <c r="L47" s="192"/>
      <c r="M47" s="219"/>
      <c r="N47" s="220"/>
      <c r="O47" s="221"/>
    </row>
    <row r="48" spans="2:15" ht="16.5" customHeight="1">
      <c r="B48" s="99"/>
      <c r="C48" s="70" t="s">
        <v>98</v>
      </c>
      <c r="D48" s="10" t="s">
        <v>132</v>
      </c>
      <c r="E48" s="10"/>
      <c r="F48" s="10"/>
      <c r="G48" s="10"/>
      <c r="H48" s="10"/>
      <c r="I48" s="101" t="s">
        <v>91</v>
      </c>
      <c r="J48" s="190">
        <v>2</v>
      </c>
      <c r="K48" s="191"/>
      <c r="L48" s="192"/>
      <c r="M48" s="219"/>
      <c r="N48" s="220"/>
      <c r="O48" s="221"/>
    </row>
    <row r="49" spans="2:15" ht="16.5" customHeight="1">
      <c r="B49" s="99"/>
      <c r="C49" s="70" t="s">
        <v>99</v>
      </c>
      <c r="D49" s="10" t="s">
        <v>199</v>
      </c>
      <c r="E49" s="10"/>
      <c r="F49" s="10"/>
      <c r="G49" s="10"/>
      <c r="H49" s="10"/>
      <c r="I49" s="101" t="s">
        <v>91</v>
      </c>
      <c r="J49" s="190">
        <v>2</v>
      </c>
      <c r="K49" s="191"/>
      <c r="L49" s="192"/>
      <c r="M49" s="219"/>
      <c r="N49" s="220"/>
      <c r="O49" s="221"/>
    </row>
    <row r="50" spans="2:15" ht="16.5" customHeight="1">
      <c r="B50" s="99"/>
      <c r="C50" s="70" t="s">
        <v>101</v>
      </c>
      <c r="D50" s="10" t="s">
        <v>200</v>
      </c>
      <c r="E50" s="10"/>
      <c r="F50" s="10"/>
      <c r="G50" s="10"/>
      <c r="H50" s="10"/>
      <c r="I50" s="101" t="s">
        <v>91</v>
      </c>
      <c r="J50" s="190">
        <v>2</v>
      </c>
      <c r="K50" s="191"/>
      <c r="L50" s="192"/>
      <c r="M50" s="219"/>
      <c r="N50" s="220"/>
      <c r="O50" s="221"/>
    </row>
    <row r="51" spans="2:15" ht="16.5" customHeight="1">
      <c r="B51" s="99"/>
      <c r="C51" s="70" t="s">
        <v>121</v>
      </c>
      <c r="D51" s="10" t="s">
        <v>135</v>
      </c>
      <c r="E51" s="10"/>
      <c r="F51" s="10"/>
      <c r="G51" s="10"/>
      <c r="H51" s="10"/>
      <c r="I51" s="101" t="s">
        <v>91</v>
      </c>
      <c r="J51" s="190">
        <v>2</v>
      </c>
      <c r="K51" s="191"/>
      <c r="L51" s="192"/>
      <c r="M51" s="219"/>
      <c r="N51" s="220"/>
      <c r="O51" s="221"/>
    </row>
    <row r="52" spans="2:15" ht="16.5" customHeight="1">
      <c r="B52" s="99"/>
      <c r="C52" s="70" t="s">
        <v>150</v>
      </c>
      <c r="D52" s="10" t="s">
        <v>136</v>
      </c>
      <c r="E52" s="10"/>
      <c r="F52" s="10"/>
      <c r="G52" s="10"/>
      <c r="H52" s="10"/>
      <c r="I52" s="101" t="s">
        <v>91</v>
      </c>
      <c r="J52" s="190">
        <v>2</v>
      </c>
      <c r="K52" s="191"/>
      <c r="L52" s="192"/>
      <c r="M52" s="219"/>
      <c r="N52" s="220"/>
      <c r="O52" s="221"/>
    </row>
    <row r="53" spans="2:15" ht="16.5" customHeight="1">
      <c r="B53" s="99"/>
      <c r="C53" s="70" t="s">
        <v>151</v>
      </c>
      <c r="D53" s="10" t="s">
        <v>137</v>
      </c>
      <c r="E53" s="10"/>
      <c r="F53" s="10"/>
      <c r="G53" s="10"/>
      <c r="H53" s="10"/>
      <c r="I53" s="101" t="s">
        <v>91</v>
      </c>
      <c r="J53" s="190">
        <v>2</v>
      </c>
      <c r="K53" s="191"/>
      <c r="L53" s="192"/>
      <c r="M53" s="219"/>
      <c r="N53" s="220"/>
      <c r="O53" s="221"/>
    </row>
    <row r="54" spans="2:15" ht="16.5" customHeight="1">
      <c r="B54" s="99"/>
      <c r="C54" s="70" t="s">
        <v>152</v>
      </c>
      <c r="D54" s="10" t="s">
        <v>138</v>
      </c>
      <c r="E54" s="10"/>
      <c r="F54" s="10"/>
      <c r="G54" s="10"/>
      <c r="H54" s="10"/>
      <c r="I54" s="101" t="s">
        <v>13</v>
      </c>
      <c r="J54" s="190">
        <v>2</v>
      </c>
      <c r="K54" s="191"/>
      <c r="L54" s="192"/>
      <c r="M54" s="219"/>
      <c r="N54" s="220"/>
      <c r="O54" s="221"/>
    </row>
    <row r="55" spans="2:15" ht="16.5" customHeight="1">
      <c r="B55" s="99"/>
      <c r="C55" s="70" t="s">
        <v>153</v>
      </c>
      <c r="D55" s="10" t="s">
        <v>139</v>
      </c>
      <c r="E55" s="10"/>
      <c r="F55" s="10"/>
      <c r="G55" s="10"/>
      <c r="H55" s="10"/>
      <c r="I55" s="101" t="s">
        <v>91</v>
      </c>
      <c r="J55" s="190">
        <v>2</v>
      </c>
      <c r="K55" s="191"/>
      <c r="L55" s="192"/>
      <c r="M55" s="219"/>
      <c r="N55" s="220"/>
      <c r="O55" s="221"/>
    </row>
    <row r="56" spans="2:15" ht="16.5" customHeight="1">
      <c r="B56" s="110"/>
      <c r="C56" s="70" t="s">
        <v>154</v>
      </c>
      <c r="D56" s="10" t="s">
        <v>140</v>
      </c>
      <c r="E56" s="10"/>
      <c r="F56" s="10"/>
      <c r="G56" s="10"/>
      <c r="H56" s="10"/>
      <c r="I56" s="101" t="s">
        <v>11</v>
      </c>
      <c r="J56" s="190">
        <v>1</v>
      </c>
      <c r="K56" s="191"/>
      <c r="L56" s="192"/>
      <c r="M56" s="219"/>
      <c r="N56" s="220"/>
      <c r="O56" s="221"/>
    </row>
    <row r="57" spans="2:15" ht="16.5" customHeight="1">
      <c r="B57" s="110"/>
      <c r="C57" s="111" t="s">
        <v>155</v>
      </c>
      <c r="D57" s="10" t="s">
        <v>141</v>
      </c>
      <c r="E57" s="10"/>
      <c r="F57" s="10"/>
      <c r="G57" s="10"/>
      <c r="H57" s="10"/>
      <c r="I57" s="101" t="s">
        <v>11</v>
      </c>
      <c r="J57" s="190">
        <v>1</v>
      </c>
      <c r="K57" s="191"/>
      <c r="L57" s="192"/>
      <c r="M57" s="219"/>
      <c r="N57" s="220"/>
      <c r="O57" s="221"/>
    </row>
    <row r="58" spans="2:15" ht="16.5" customHeight="1">
      <c r="B58" s="110"/>
      <c r="C58" s="111" t="s">
        <v>156</v>
      </c>
      <c r="D58" s="10" t="s">
        <v>142</v>
      </c>
      <c r="E58" s="10"/>
      <c r="F58" s="10"/>
      <c r="G58" s="10"/>
      <c r="H58" s="10"/>
      <c r="I58" s="101" t="s">
        <v>11</v>
      </c>
      <c r="J58" s="190">
        <v>1</v>
      </c>
      <c r="K58" s="191"/>
      <c r="L58" s="192"/>
      <c r="M58" s="219"/>
      <c r="N58" s="220"/>
      <c r="O58" s="221"/>
    </row>
    <row r="59" spans="2:15" ht="16.5" customHeight="1" thickBot="1">
      <c r="B59" s="110"/>
      <c r="C59" s="111" t="s">
        <v>122</v>
      </c>
      <c r="D59" s="10" t="s">
        <v>143</v>
      </c>
      <c r="E59" s="10"/>
      <c r="F59" s="10"/>
      <c r="G59" s="10"/>
      <c r="H59" s="10"/>
      <c r="I59" s="101" t="s">
        <v>11</v>
      </c>
      <c r="J59" s="190">
        <v>1</v>
      </c>
      <c r="K59" s="191"/>
      <c r="L59" s="192"/>
      <c r="M59" s="219"/>
      <c r="N59" s="220"/>
      <c r="O59" s="221"/>
    </row>
    <row r="60" spans="2:15" ht="17.25" thickBot="1">
      <c r="B60" s="181">
        <v>3</v>
      </c>
      <c r="C60" s="180" t="s">
        <v>157</v>
      </c>
      <c r="D60" s="112"/>
      <c r="E60" s="112"/>
      <c r="F60" s="112"/>
      <c r="G60" s="112"/>
      <c r="H60" s="113"/>
      <c r="I60" s="114"/>
      <c r="J60" s="89">
        <f>SUM(J61:L69)</f>
        <v>18</v>
      </c>
      <c r="K60" s="108" t="s">
        <v>10</v>
      </c>
      <c r="L60" s="109">
        <f>(J60/14)*25</f>
        <v>32.142857142857146</v>
      </c>
      <c r="M60" s="222" t="s">
        <v>158</v>
      </c>
      <c r="N60" s="223"/>
      <c r="O60" s="224"/>
    </row>
    <row r="61" spans="2:15" ht="16.5">
      <c r="B61" s="99"/>
      <c r="C61" s="70" t="s">
        <v>9</v>
      </c>
      <c r="D61" s="41" t="s">
        <v>159</v>
      </c>
      <c r="E61" s="10"/>
      <c r="F61" s="10"/>
      <c r="G61" s="10"/>
      <c r="H61" s="10"/>
      <c r="I61" s="101" t="s">
        <v>91</v>
      </c>
      <c r="J61" s="190">
        <v>2</v>
      </c>
      <c r="K61" s="191"/>
      <c r="L61" s="192"/>
      <c r="M61" s="232"/>
      <c r="N61" s="232"/>
      <c r="O61" s="233"/>
    </row>
    <row r="62" spans="2:15" ht="16.5">
      <c r="B62" s="99"/>
      <c r="C62" s="70" t="s">
        <v>12</v>
      </c>
      <c r="D62" s="41" t="s">
        <v>160</v>
      </c>
      <c r="E62" s="10"/>
      <c r="F62" s="10"/>
      <c r="G62" s="10"/>
      <c r="H62" s="10"/>
      <c r="I62" s="101" t="s">
        <v>91</v>
      </c>
      <c r="J62" s="190">
        <v>2</v>
      </c>
      <c r="K62" s="191"/>
      <c r="L62" s="192"/>
      <c r="M62" s="219"/>
      <c r="N62" s="220"/>
      <c r="O62" s="221"/>
    </row>
    <row r="63" spans="2:15" ht="16.5">
      <c r="B63" s="99"/>
      <c r="C63" s="70" t="s">
        <v>14</v>
      </c>
      <c r="D63" s="41" t="s">
        <v>161</v>
      </c>
      <c r="E63" s="10"/>
      <c r="F63" s="10"/>
      <c r="G63" s="10"/>
      <c r="H63" s="10"/>
      <c r="I63" s="101" t="s">
        <v>91</v>
      </c>
      <c r="J63" s="190">
        <v>2</v>
      </c>
      <c r="K63" s="191"/>
      <c r="L63" s="192"/>
      <c r="M63" s="219"/>
      <c r="N63" s="220"/>
      <c r="O63" s="221"/>
    </row>
    <row r="64" spans="2:15" ht="16.5">
      <c r="B64" s="99"/>
      <c r="C64" s="70" t="s">
        <v>28</v>
      </c>
      <c r="D64" s="41" t="s">
        <v>162</v>
      </c>
      <c r="E64" s="10"/>
      <c r="F64" s="10"/>
      <c r="G64" s="10"/>
      <c r="H64" s="10"/>
      <c r="I64" s="101" t="s">
        <v>91</v>
      </c>
      <c r="J64" s="190">
        <v>2</v>
      </c>
      <c r="K64" s="191"/>
      <c r="L64" s="192"/>
      <c r="M64" s="219"/>
      <c r="N64" s="220"/>
      <c r="O64" s="221"/>
    </row>
    <row r="65" spans="2:19" ht="16.5">
      <c r="B65" s="99"/>
      <c r="C65" s="70" t="s">
        <v>29</v>
      </c>
      <c r="D65" s="41" t="s">
        <v>163</v>
      </c>
      <c r="E65" s="10"/>
      <c r="F65" s="10"/>
      <c r="G65" s="10"/>
      <c r="H65" s="10"/>
      <c r="I65" s="101" t="s">
        <v>91</v>
      </c>
      <c r="J65" s="190">
        <v>2</v>
      </c>
      <c r="K65" s="191"/>
      <c r="L65" s="192"/>
      <c r="M65" s="219"/>
      <c r="N65" s="220"/>
      <c r="O65" s="221"/>
    </row>
    <row r="66" spans="2:19" ht="16.5">
      <c r="B66" s="99"/>
      <c r="C66" s="70" t="s">
        <v>51</v>
      </c>
      <c r="D66" s="41" t="s">
        <v>164</v>
      </c>
      <c r="E66" s="10"/>
      <c r="F66" s="10"/>
      <c r="G66" s="10"/>
      <c r="H66" s="10"/>
      <c r="I66" s="101" t="s">
        <v>91</v>
      </c>
      <c r="J66" s="190">
        <v>2</v>
      </c>
      <c r="K66" s="191"/>
      <c r="L66" s="192"/>
      <c r="M66" s="219"/>
      <c r="N66" s="220"/>
      <c r="O66" s="221"/>
    </row>
    <row r="67" spans="2:19" ht="16.5">
      <c r="B67" s="99"/>
      <c r="C67" s="70" t="s">
        <v>90</v>
      </c>
      <c r="D67" s="41" t="s">
        <v>165</v>
      </c>
      <c r="E67" s="10"/>
      <c r="F67" s="10"/>
      <c r="G67" s="10"/>
      <c r="H67" s="10"/>
      <c r="I67" s="101" t="s">
        <v>91</v>
      </c>
      <c r="J67" s="190">
        <v>2</v>
      </c>
      <c r="K67" s="191"/>
      <c r="L67" s="192"/>
      <c r="M67" s="219"/>
      <c r="N67" s="220"/>
      <c r="O67" s="221"/>
    </row>
    <row r="68" spans="2:19" ht="16.5">
      <c r="B68" s="99"/>
      <c r="C68" s="70" t="s">
        <v>95</v>
      </c>
      <c r="D68" s="41" t="s">
        <v>201</v>
      </c>
      <c r="E68" s="10"/>
      <c r="F68" s="10"/>
      <c r="G68" s="10"/>
      <c r="H68" s="10"/>
      <c r="I68" s="101" t="s">
        <v>91</v>
      </c>
      <c r="J68" s="163"/>
      <c r="K68" s="182">
        <v>2</v>
      </c>
      <c r="L68" s="183"/>
      <c r="M68" s="219"/>
      <c r="N68" s="220"/>
      <c r="O68" s="221"/>
    </row>
    <row r="69" spans="2:19" ht="17.25" thickBot="1">
      <c r="B69" s="99"/>
      <c r="C69" s="70" t="s">
        <v>202</v>
      </c>
      <c r="D69" s="41" t="s">
        <v>203</v>
      </c>
      <c r="E69" s="10"/>
      <c r="F69" s="10"/>
      <c r="G69" s="10"/>
      <c r="H69" s="10"/>
      <c r="I69" s="101" t="s">
        <v>91</v>
      </c>
      <c r="J69" s="184"/>
      <c r="K69" s="182">
        <v>2</v>
      </c>
      <c r="L69" s="183"/>
      <c r="M69" s="241"/>
      <c r="N69" s="242"/>
      <c r="O69" s="243"/>
    </row>
    <row r="70" spans="2:19" ht="17.25" thickBot="1">
      <c r="B70" s="115">
        <v>4</v>
      </c>
      <c r="C70" s="189" t="s">
        <v>166</v>
      </c>
      <c r="D70" s="116"/>
      <c r="E70" s="106"/>
      <c r="F70" s="117"/>
      <c r="G70" s="116"/>
      <c r="H70" s="116"/>
      <c r="I70" s="118"/>
      <c r="J70" s="119">
        <f>SUM(J71:L72)</f>
        <v>4</v>
      </c>
      <c r="K70" s="120" t="s">
        <v>10</v>
      </c>
      <c r="L70" s="109">
        <f>(J70/4)*20</f>
        <v>20</v>
      </c>
      <c r="M70" s="222" t="s">
        <v>167</v>
      </c>
      <c r="N70" s="223"/>
      <c r="O70" s="224"/>
    </row>
    <row r="71" spans="2:19" ht="16.5">
      <c r="B71" s="99"/>
      <c r="C71" s="70" t="s">
        <v>9</v>
      </c>
      <c r="D71" s="10" t="s">
        <v>204</v>
      </c>
      <c r="E71" s="10"/>
      <c r="F71" s="10"/>
      <c r="G71" s="10"/>
      <c r="H71" s="10"/>
      <c r="I71" s="101" t="s">
        <v>91</v>
      </c>
      <c r="J71" s="190">
        <v>2</v>
      </c>
      <c r="K71" s="191"/>
      <c r="L71" s="192"/>
      <c r="M71" s="220"/>
      <c r="N71" s="220"/>
      <c r="O71" s="221"/>
    </row>
    <row r="72" spans="2:19" ht="17.25" thickBot="1">
      <c r="B72" s="99"/>
      <c r="C72" s="70" t="s">
        <v>12</v>
      </c>
      <c r="D72" s="10" t="s">
        <v>205</v>
      </c>
      <c r="E72" s="10"/>
      <c r="F72" s="10"/>
      <c r="G72" s="10"/>
      <c r="H72" s="10"/>
      <c r="I72" s="101" t="s">
        <v>91</v>
      </c>
      <c r="J72" s="190">
        <v>2</v>
      </c>
      <c r="K72" s="191"/>
      <c r="L72" s="192"/>
      <c r="M72" s="220"/>
      <c r="N72" s="220"/>
      <c r="O72" s="221"/>
    </row>
    <row r="73" spans="2:19" ht="17.25" thickBot="1">
      <c r="B73" s="115">
        <v>5</v>
      </c>
      <c r="C73" s="105" t="s">
        <v>168</v>
      </c>
      <c r="D73" s="116"/>
      <c r="E73" s="106"/>
      <c r="F73" s="117"/>
      <c r="G73" s="116"/>
      <c r="H73" s="116"/>
      <c r="I73" s="118"/>
      <c r="J73" s="121">
        <f>SUM(J74:L75)</f>
        <v>4</v>
      </c>
      <c r="K73" s="102" t="s">
        <v>10</v>
      </c>
      <c r="L73" s="122">
        <f>(J73/4)*20</f>
        <v>20</v>
      </c>
      <c r="M73" s="222" t="s">
        <v>167</v>
      </c>
      <c r="N73" s="223"/>
      <c r="O73" s="224"/>
    </row>
    <row r="74" spans="2:19" ht="16.5">
      <c r="B74" s="99"/>
      <c r="C74" s="10">
        <v>1</v>
      </c>
      <c r="D74" s="10" t="s">
        <v>206</v>
      </c>
      <c r="E74" s="63"/>
      <c r="F74" s="64"/>
      <c r="G74" s="10"/>
      <c r="H74" s="10"/>
      <c r="I74" s="101" t="s">
        <v>91</v>
      </c>
      <c r="J74" s="190">
        <v>2</v>
      </c>
      <c r="K74" s="191"/>
      <c r="L74" s="192"/>
      <c r="M74" s="220"/>
      <c r="N74" s="220"/>
      <c r="O74" s="221"/>
    </row>
    <row r="75" spans="2:19" ht="17.25" thickBot="1">
      <c r="B75" s="99"/>
      <c r="C75" s="10">
        <v>2</v>
      </c>
      <c r="D75" s="10" t="s">
        <v>207</v>
      </c>
      <c r="E75" s="10"/>
      <c r="F75" s="10"/>
      <c r="G75" s="10"/>
      <c r="H75" s="10"/>
      <c r="I75" s="101" t="s">
        <v>91</v>
      </c>
      <c r="J75" s="190">
        <v>2</v>
      </c>
      <c r="K75" s="191"/>
      <c r="L75" s="192"/>
      <c r="M75" s="220"/>
      <c r="N75" s="220"/>
      <c r="O75" s="221"/>
    </row>
    <row r="76" spans="2:19" ht="16.5" thickTop="1">
      <c r="B76" s="234" t="s">
        <v>22</v>
      </c>
      <c r="C76" s="235"/>
      <c r="D76" s="235"/>
      <c r="E76" s="235"/>
      <c r="F76" s="235"/>
      <c r="G76" s="235"/>
      <c r="H76" s="235"/>
      <c r="I76" s="235"/>
      <c r="J76" s="331" t="str">
        <f>ROUND(SUM(J10,J35,J60,J70,J73),0)&amp;" / "&amp;ROUND(SUM(L10,L35,L60,L70,L73),0)</f>
        <v>106 / 107</v>
      </c>
      <c r="K76" s="332"/>
      <c r="L76" s="333"/>
      <c r="M76" s="123" t="s">
        <v>23</v>
      </c>
      <c r="N76" s="124" t="s">
        <v>24</v>
      </c>
      <c r="O76" s="125" t="s">
        <v>25</v>
      </c>
      <c r="P76" s="35"/>
      <c r="Q76" s="40"/>
      <c r="R76" s="40"/>
      <c r="S76" s="40"/>
    </row>
    <row r="77" spans="2:19" ht="16.5" thickBot="1">
      <c r="B77" s="236"/>
      <c r="C77" s="237"/>
      <c r="D77" s="237"/>
      <c r="E77" s="237"/>
      <c r="F77" s="237"/>
      <c r="G77" s="237"/>
      <c r="H77" s="237"/>
      <c r="I77" s="237"/>
      <c r="J77" s="328"/>
      <c r="K77" s="329"/>
      <c r="L77" s="330"/>
      <c r="M77" s="128"/>
      <c r="N77" s="37"/>
      <c r="O77" s="129"/>
      <c r="P77" s="39"/>
      <c r="Q77" s="39"/>
      <c r="R77" s="39"/>
      <c r="S77" s="39"/>
    </row>
    <row r="78" spans="2:19"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</row>
  </sheetData>
  <sheetProtection selectLockedCells="1"/>
  <mergeCells count="126">
    <mergeCell ref="M75:O75"/>
    <mergeCell ref="B76:I77"/>
    <mergeCell ref="J76:L77"/>
    <mergeCell ref="M74:O74"/>
    <mergeCell ref="M64:O64"/>
    <mergeCell ref="M65:O65"/>
    <mergeCell ref="M66:O66"/>
    <mergeCell ref="M67:O67"/>
    <mergeCell ref="M70:O70"/>
    <mergeCell ref="M71:O71"/>
    <mergeCell ref="M72:O72"/>
    <mergeCell ref="M73:O73"/>
    <mergeCell ref="J74:L74"/>
    <mergeCell ref="J75:L75"/>
    <mergeCell ref="M68:O68"/>
    <mergeCell ref="M69:O69"/>
    <mergeCell ref="M60:O60"/>
    <mergeCell ref="M61:O61"/>
    <mergeCell ref="M62:O62"/>
    <mergeCell ref="M63:O63"/>
    <mergeCell ref="J63:L63"/>
    <mergeCell ref="J64:L64"/>
    <mergeCell ref="J65:L65"/>
    <mergeCell ref="J66:L66"/>
    <mergeCell ref="J67:L67"/>
    <mergeCell ref="M59:O59"/>
    <mergeCell ref="M48:O48"/>
    <mergeCell ref="M49:O49"/>
    <mergeCell ref="M50:O50"/>
    <mergeCell ref="M51:O51"/>
    <mergeCell ref="M52:O52"/>
    <mergeCell ref="M53:O53"/>
    <mergeCell ref="M54:O54"/>
    <mergeCell ref="M55:O55"/>
    <mergeCell ref="M56:O56"/>
    <mergeCell ref="M57:O57"/>
    <mergeCell ref="M58:O58"/>
    <mergeCell ref="M47:O47"/>
    <mergeCell ref="M34:O34"/>
    <mergeCell ref="M35:O35"/>
    <mergeCell ref="D36:H36"/>
    <mergeCell ref="M36:O36"/>
    <mergeCell ref="M37:O37"/>
    <mergeCell ref="J38:L38"/>
    <mergeCell ref="J39:L39"/>
    <mergeCell ref="J40:L40"/>
    <mergeCell ref="J41:L41"/>
    <mergeCell ref="J47:L47"/>
    <mergeCell ref="M38:O38"/>
    <mergeCell ref="M39:O39"/>
    <mergeCell ref="M40:O40"/>
    <mergeCell ref="M41:O41"/>
    <mergeCell ref="M42:O42"/>
    <mergeCell ref="M33:O33"/>
    <mergeCell ref="M22:O22"/>
    <mergeCell ref="M23:O23"/>
    <mergeCell ref="M24:O24"/>
    <mergeCell ref="M25:O25"/>
    <mergeCell ref="M26:O26"/>
    <mergeCell ref="M27:O27"/>
    <mergeCell ref="M28:O28"/>
    <mergeCell ref="M29:O29"/>
    <mergeCell ref="M30:O30"/>
    <mergeCell ref="M31:O31"/>
    <mergeCell ref="M32:O32"/>
    <mergeCell ref="B5:I5"/>
    <mergeCell ref="B6:I6"/>
    <mergeCell ref="B8:I8"/>
    <mergeCell ref="J11:L11"/>
    <mergeCell ref="J12:L12"/>
    <mergeCell ref="J8:L9"/>
    <mergeCell ref="M8:O8"/>
    <mergeCell ref="M9:O9"/>
    <mergeCell ref="M21:O21"/>
    <mergeCell ref="M10:O10"/>
    <mergeCell ref="M11:O11"/>
    <mergeCell ref="M12:O12"/>
    <mergeCell ref="M13:O13"/>
    <mergeCell ref="M14:O14"/>
    <mergeCell ref="M15:O15"/>
    <mergeCell ref="M16:O16"/>
    <mergeCell ref="M17:O17"/>
    <mergeCell ref="M18:O18"/>
    <mergeCell ref="M19:O19"/>
    <mergeCell ref="M20:O20"/>
    <mergeCell ref="J18:L18"/>
    <mergeCell ref="J19:L19"/>
    <mergeCell ref="J20:L20"/>
    <mergeCell ref="J21:L21"/>
    <mergeCell ref="J22:L22"/>
    <mergeCell ref="J13:L13"/>
    <mergeCell ref="J14:L14"/>
    <mergeCell ref="J15:L15"/>
    <mergeCell ref="J16:L16"/>
    <mergeCell ref="J17:L17"/>
    <mergeCell ref="J28:L28"/>
    <mergeCell ref="J29:L29"/>
    <mergeCell ref="J30:L30"/>
    <mergeCell ref="J31:L31"/>
    <mergeCell ref="J32:L32"/>
    <mergeCell ref="J23:L23"/>
    <mergeCell ref="J24:L24"/>
    <mergeCell ref="J25:L25"/>
    <mergeCell ref="J26:L26"/>
    <mergeCell ref="J27:L27"/>
    <mergeCell ref="J48:L48"/>
    <mergeCell ref="J49:L49"/>
    <mergeCell ref="J50:L50"/>
    <mergeCell ref="J51:L51"/>
    <mergeCell ref="J52:L52"/>
    <mergeCell ref="J33:L33"/>
    <mergeCell ref="J34:L34"/>
    <mergeCell ref="J36:L36"/>
    <mergeCell ref="J37:L37"/>
    <mergeCell ref="J71:L71"/>
    <mergeCell ref="J72:L72"/>
    <mergeCell ref="J58:L58"/>
    <mergeCell ref="J59:L59"/>
    <mergeCell ref="J61:L61"/>
    <mergeCell ref="J62:L62"/>
    <mergeCell ref="J53:L53"/>
    <mergeCell ref="J54:L54"/>
    <mergeCell ref="J55:L55"/>
    <mergeCell ref="J56:L56"/>
    <mergeCell ref="J57:L57"/>
    <mergeCell ref="J43:J46"/>
  </mergeCells>
  <dataValidations count="1">
    <dataValidation type="whole" allowBlank="1" showInputMessage="1" showErrorMessage="1" errorTitle="Perhatikan" error="Skor hanya 1 atau 0" sqref="K60" xr:uid="{00000000-0002-0000-0000-000000000000}">
      <formula1>0</formula1>
      <formula2>1</formula2>
    </dataValidation>
  </dataValidations>
  <pageMargins left="0.25" right="0.25" top="0.75" bottom="0.75" header="0.3" footer="0.3"/>
  <pageSetup paperSize="9" scale="81" fitToHeight="0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4:S98"/>
  <sheetViews>
    <sheetView topLeftCell="A74" zoomScale="85" zoomScaleNormal="85" zoomScaleSheetLayoutView="85" workbookViewId="0">
      <selection activeCell="J85" sqref="J85:L85"/>
    </sheetView>
  </sheetViews>
  <sheetFormatPr defaultColWidth="11" defaultRowHeight="15.75"/>
  <cols>
    <col min="1" max="1" width="4.25" customWidth="1"/>
    <col min="2" max="2" width="2.375" customWidth="1"/>
    <col min="3" max="3" width="3.625" customWidth="1"/>
    <col min="4" max="4" width="2.625" customWidth="1"/>
    <col min="5" max="6" width="2.375" customWidth="1"/>
    <col min="7" max="7" width="2.125" customWidth="1"/>
    <col min="8" max="8" width="29.125" customWidth="1"/>
    <col min="9" max="9" width="7.375" customWidth="1"/>
    <col min="10" max="12" width="2.875" customWidth="1"/>
    <col min="13" max="13" width="16.875" customWidth="1"/>
    <col min="14" max="14" width="2.5" customWidth="1"/>
    <col min="15" max="15" width="32.875" customWidth="1"/>
  </cols>
  <sheetData>
    <row r="4" spans="2:15" ht="39" customHeight="1"/>
    <row r="5" spans="2:15">
      <c r="B5" s="199" t="s">
        <v>0</v>
      </c>
      <c r="C5" s="199"/>
      <c r="D5" s="199"/>
      <c r="E5" s="199"/>
      <c r="F5" s="199"/>
      <c r="G5" s="199"/>
      <c r="H5" s="199"/>
      <c r="I5" s="199"/>
      <c r="J5" s="17"/>
      <c r="K5" s="17"/>
      <c r="L5" s="17"/>
      <c r="M5" s="27" t="s">
        <v>1</v>
      </c>
      <c r="N5" s="17"/>
      <c r="O5" s="126"/>
    </row>
    <row r="6" spans="2:15">
      <c r="B6" s="200" t="s">
        <v>177</v>
      </c>
      <c r="C6" s="200"/>
      <c r="D6" s="200"/>
      <c r="E6" s="200"/>
      <c r="F6" s="200"/>
      <c r="G6" s="200"/>
      <c r="H6" s="200"/>
      <c r="I6" s="200"/>
      <c r="J6" s="17"/>
      <c r="K6" s="17"/>
      <c r="L6" s="17"/>
      <c r="M6" s="167" t="s">
        <v>3</v>
      </c>
      <c r="N6" s="17"/>
      <c r="O6" s="126" t="s">
        <v>169</v>
      </c>
    </row>
    <row r="7" spans="2:15" ht="8.25" customHeight="1" thickBot="1"/>
    <row r="8" spans="2:15">
      <c r="B8" s="201" t="s">
        <v>4</v>
      </c>
      <c r="C8" s="202"/>
      <c r="D8" s="202"/>
      <c r="E8" s="202"/>
      <c r="F8" s="202"/>
      <c r="G8" s="202"/>
      <c r="H8" s="202"/>
      <c r="I8" s="203"/>
      <c r="J8" s="207" t="s">
        <v>5</v>
      </c>
      <c r="K8" s="208"/>
      <c r="L8" s="209"/>
      <c r="M8" s="213" t="s">
        <v>6</v>
      </c>
      <c r="N8" s="214"/>
      <c r="O8" s="215"/>
    </row>
    <row r="9" spans="2:15" ht="16.5" thickBot="1">
      <c r="B9" s="94" t="s">
        <v>7</v>
      </c>
      <c r="C9" s="94"/>
      <c r="D9" s="17"/>
      <c r="E9" s="17"/>
      <c r="F9" s="17"/>
      <c r="G9" s="17"/>
      <c r="H9" s="17"/>
      <c r="I9" s="44" t="s">
        <v>5</v>
      </c>
      <c r="J9" s="210"/>
      <c r="K9" s="211"/>
      <c r="L9" s="212"/>
      <c r="M9" s="216" t="s">
        <v>8</v>
      </c>
      <c r="N9" s="217"/>
      <c r="O9" s="218"/>
    </row>
    <row r="10" spans="2:15" ht="18" thickTop="1" thickBot="1">
      <c r="B10" s="170">
        <v>1</v>
      </c>
      <c r="C10" s="171" t="s">
        <v>30</v>
      </c>
      <c r="D10" s="6"/>
      <c r="E10" s="6"/>
      <c r="F10" s="6"/>
      <c r="G10" s="6"/>
      <c r="H10" s="13"/>
      <c r="I10" s="130"/>
      <c r="J10" s="131">
        <f>SUM(J11:L25)</f>
        <v>26</v>
      </c>
      <c r="K10" s="132" t="s">
        <v>10</v>
      </c>
      <c r="L10" s="133">
        <f>(J10/26)*10</f>
        <v>10</v>
      </c>
      <c r="M10" s="222" t="s">
        <v>174</v>
      </c>
      <c r="N10" s="223"/>
      <c r="O10" s="224"/>
    </row>
    <row r="11" spans="2:15" ht="16.5">
      <c r="B11" s="7"/>
      <c r="C11" s="185" t="s">
        <v>9</v>
      </c>
      <c r="D11" s="8" t="s">
        <v>36</v>
      </c>
      <c r="E11" s="8"/>
      <c r="F11" s="8"/>
      <c r="G11" s="8"/>
      <c r="H11" s="8"/>
      <c r="I11" s="103"/>
      <c r="J11" s="256"/>
      <c r="K11" s="257"/>
      <c r="L11" s="258"/>
      <c r="M11" s="272"/>
      <c r="N11" s="273"/>
      <c r="O11" s="274"/>
    </row>
    <row r="12" spans="2:15" ht="16.5">
      <c r="B12" s="7"/>
      <c r="C12" s="185"/>
      <c r="D12" s="8">
        <v>1</v>
      </c>
      <c r="E12" s="8" t="s">
        <v>37</v>
      </c>
      <c r="F12" s="8"/>
      <c r="G12" s="8"/>
      <c r="H12" s="8"/>
      <c r="I12" s="101" t="s">
        <v>13</v>
      </c>
      <c r="J12" s="244">
        <v>2</v>
      </c>
      <c r="K12" s="245"/>
      <c r="L12" s="246"/>
      <c r="M12" s="253"/>
      <c r="N12" s="254"/>
      <c r="O12" s="255"/>
    </row>
    <row r="13" spans="2:15" ht="16.5">
      <c r="B13" s="7"/>
      <c r="C13" s="185"/>
      <c r="D13" s="8">
        <v>2</v>
      </c>
      <c r="E13" s="8" t="s">
        <v>38</v>
      </c>
      <c r="F13" s="8"/>
      <c r="G13" s="8"/>
      <c r="H13" s="8"/>
      <c r="I13" s="101" t="s">
        <v>13</v>
      </c>
      <c r="J13" s="244">
        <v>2</v>
      </c>
      <c r="K13" s="245"/>
      <c r="L13" s="246"/>
      <c r="M13" s="253"/>
      <c r="N13" s="254"/>
      <c r="O13" s="255"/>
    </row>
    <row r="14" spans="2:15" ht="16.5">
      <c r="B14" s="7"/>
      <c r="C14" s="185"/>
      <c r="D14" s="8">
        <v>3</v>
      </c>
      <c r="E14" s="8" t="s">
        <v>226</v>
      </c>
      <c r="F14" s="8"/>
      <c r="G14" s="8"/>
      <c r="H14" s="8"/>
      <c r="I14" s="101" t="s">
        <v>13</v>
      </c>
      <c r="J14" s="244">
        <v>2</v>
      </c>
      <c r="K14" s="245"/>
      <c r="L14" s="246"/>
      <c r="M14" s="253"/>
      <c r="N14" s="254"/>
      <c r="O14" s="255"/>
    </row>
    <row r="15" spans="2:15" ht="16.5">
      <c r="B15" s="7"/>
      <c r="C15" s="185"/>
      <c r="D15" s="8">
        <v>4</v>
      </c>
      <c r="E15" s="8" t="s">
        <v>40</v>
      </c>
      <c r="F15" s="8"/>
      <c r="G15" s="8"/>
      <c r="H15" s="8"/>
      <c r="I15" s="101" t="s">
        <v>13</v>
      </c>
      <c r="J15" s="244">
        <v>2</v>
      </c>
      <c r="K15" s="245"/>
      <c r="L15" s="246"/>
      <c r="M15" s="253"/>
      <c r="N15" s="254"/>
      <c r="O15" s="255"/>
    </row>
    <row r="16" spans="2:15" ht="16.5">
      <c r="B16" s="7"/>
      <c r="C16" s="185"/>
      <c r="D16" s="8">
        <v>5</v>
      </c>
      <c r="E16" s="8" t="s">
        <v>41</v>
      </c>
      <c r="F16" s="8"/>
      <c r="G16" s="8"/>
      <c r="H16" s="8"/>
      <c r="I16" s="101" t="s">
        <v>13</v>
      </c>
      <c r="J16" s="244">
        <v>2</v>
      </c>
      <c r="K16" s="245"/>
      <c r="L16" s="246"/>
      <c r="M16" s="253"/>
      <c r="N16" s="254"/>
      <c r="O16" s="255"/>
    </row>
    <row r="17" spans="2:15" ht="16.5">
      <c r="B17" s="7"/>
      <c r="C17" s="185"/>
      <c r="D17" s="8">
        <v>6</v>
      </c>
      <c r="E17" s="8" t="s">
        <v>43</v>
      </c>
      <c r="F17" s="8"/>
      <c r="G17" s="8"/>
      <c r="H17" s="8"/>
      <c r="I17" s="101" t="s">
        <v>13</v>
      </c>
      <c r="J17" s="244">
        <v>2</v>
      </c>
      <c r="K17" s="245"/>
      <c r="L17" s="246"/>
      <c r="M17" s="253"/>
      <c r="N17" s="254"/>
      <c r="O17" s="255"/>
    </row>
    <row r="18" spans="2:15" ht="16.5">
      <c r="B18" s="7"/>
      <c r="C18" s="185"/>
      <c r="D18" s="8">
        <v>7</v>
      </c>
      <c r="E18" s="8" t="s">
        <v>42</v>
      </c>
      <c r="F18" s="8"/>
      <c r="G18" s="8"/>
      <c r="H18" s="8"/>
      <c r="I18" s="101" t="s">
        <v>13</v>
      </c>
      <c r="J18" s="244">
        <v>2</v>
      </c>
      <c r="K18" s="245"/>
      <c r="L18" s="246"/>
      <c r="M18" s="253"/>
      <c r="N18" s="254"/>
      <c r="O18" s="255"/>
    </row>
    <row r="19" spans="2:15" ht="16.5">
      <c r="B19" s="7"/>
      <c r="C19" s="185"/>
      <c r="D19" s="8">
        <v>8</v>
      </c>
      <c r="E19" s="8" t="s">
        <v>44</v>
      </c>
      <c r="F19" s="8"/>
      <c r="G19" s="8"/>
      <c r="H19" s="8"/>
      <c r="I19" s="101" t="s">
        <v>13</v>
      </c>
      <c r="J19" s="244">
        <v>2</v>
      </c>
      <c r="K19" s="245"/>
      <c r="L19" s="246"/>
      <c r="M19" s="253"/>
      <c r="N19" s="254"/>
      <c r="O19" s="255"/>
    </row>
    <row r="20" spans="2:15" ht="17.25" customHeight="1">
      <c r="B20" s="7"/>
      <c r="C20" s="185"/>
      <c r="D20" s="8">
        <v>9</v>
      </c>
      <c r="E20" s="231" t="s">
        <v>111</v>
      </c>
      <c r="F20" s="231"/>
      <c r="G20" s="231"/>
      <c r="H20" s="231"/>
      <c r="I20" s="101" t="s">
        <v>13</v>
      </c>
      <c r="J20" s="244">
        <v>2</v>
      </c>
      <c r="K20" s="245"/>
      <c r="L20" s="246"/>
      <c r="M20" s="253"/>
      <c r="N20" s="254"/>
      <c r="O20" s="255"/>
    </row>
    <row r="21" spans="2:15" ht="17.25" customHeight="1">
      <c r="B21" s="7"/>
      <c r="C21" s="185"/>
      <c r="D21" s="8">
        <v>10</v>
      </c>
      <c r="E21" s="12" t="s">
        <v>112</v>
      </c>
      <c r="F21" s="93"/>
      <c r="G21" s="93"/>
      <c r="H21" s="93"/>
      <c r="I21" s="101" t="s">
        <v>13</v>
      </c>
      <c r="J21" s="244">
        <v>2</v>
      </c>
      <c r="K21" s="245"/>
      <c r="L21" s="246"/>
      <c r="M21" s="253"/>
      <c r="N21" s="254"/>
      <c r="O21" s="255"/>
    </row>
    <row r="22" spans="2:15" ht="16.5">
      <c r="B22" s="7"/>
      <c r="C22" s="185"/>
      <c r="D22" s="8">
        <v>11</v>
      </c>
      <c r="E22" s="8" t="s">
        <v>113</v>
      </c>
      <c r="F22" s="8"/>
      <c r="G22" s="8"/>
      <c r="H22" s="8"/>
      <c r="I22" s="101" t="s">
        <v>13</v>
      </c>
      <c r="J22" s="244">
        <v>2</v>
      </c>
      <c r="K22" s="245"/>
      <c r="L22" s="246"/>
      <c r="M22" s="253"/>
      <c r="N22" s="254"/>
      <c r="O22" s="255"/>
    </row>
    <row r="23" spans="2:15" ht="16.5">
      <c r="B23" s="7"/>
      <c r="C23" s="185" t="s">
        <v>12</v>
      </c>
      <c r="D23" s="8" t="s">
        <v>105</v>
      </c>
      <c r="E23" s="8"/>
      <c r="F23" s="8"/>
      <c r="G23" s="8"/>
      <c r="H23" s="8"/>
      <c r="I23" s="101"/>
      <c r="J23" s="260"/>
      <c r="K23" s="261"/>
      <c r="L23" s="262"/>
      <c r="M23" s="250"/>
      <c r="N23" s="251"/>
      <c r="O23" s="252"/>
    </row>
    <row r="24" spans="2:15" ht="16.5">
      <c r="B24" s="7"/>
      <c r="C24" s="185"/>
      <c r="D24" s="8">
        <v>1</v>
      </c>
      <c r="E24" s="8" t="s">
        <v>106</v>
      </c>
      <c r="F24" s="8"/>
      <c r="G24" s="8"/>
      <c r="H24" s="8"/>
      <c r="I24" s="135" t="s">
        <v>91</v>
      </c>
      <c r="J24" s="244">
        <v>2</v>
      </c>
      <c r="K24" s="245"/>
      <c r="L24" s="246"/>
      <c r="M24" s="253"/>
      <c r="N24" s="254"/>
      <c r="O24" s="255"/>
    </row>
    <row r="25" spans="2:15" ht="17.25" thickBot="1">
      <c r="B25" s="7"/>
      <c r="C25" s="185"/>
      <c r="D25" s="8">
        <v>2</v>
      </c>
      <c r="E25" s="8" t="s">
        <v>107</v>
      </c>
      <c r="F25" s="8"/>
      <c r="G25" s="8"/>
      <c r="H25" s="8"/>
      <c r="I25" s="135" t="s">
        <v>91</v>
      </c>
      <c r="J25" s="244">
        <v>2</v>
      </c>
      <c r="K25" s="245"/>
      <c r="L25" s="246"/>
      <c r="M25" s="278"/>
      <c r="N25" s="279"/>
      <c r="O25" s="280"/>
    </row>
    <row r="26" spans="2:15" ht="17.25" thickBot="1">
      <c r="B26" s="172">
        <v>2</v>
      </c>
      <c r="C26" s="173" t="s">
        <v>31</v>
      </c>
      <c r="D26" s="9"/>
      <c r="E26" s="9"/>
      <c r="F26" s="9"/>
      <c r="G26" s="9"/>
      <c r="H26" s="136"/>
      <c r="I26" s="137"/>
      <c r="J26" s="138">
        <f>SUM(J27:L43)</f>
        <v>24</v>
      </c>
      <c r="K26" s="139" t="s">
        <v>10</v>
      </c>
      <c r="L26" s="140">
        <f>(J26/24)*25</f>
        <v>25</v>
      </c>
      <c r="M26" s="222" t="s">
        <v>110</v>
      </c>
      <c r="N26" s="223"/>
      <c r="O26" s="224"/>
    </row>
    <row r="27" spans="2:15" ht="16.5" customHeight="1">
      <c r="B27" s="7"/>
      <c r="C27" s="186" t="s">
        <v>9</v>
      </c>
      <c r="D27" s="263" t="s">
        <v>187</v>
      </c>
      <c r="E27" s="263"/>
      <c r="F27" s="263"/>
      <c r="G27" s="263"/>
      <c r="H27" s="263"/>
      <c r="I27" s="103" t="s">
        <v>13</v>
      </c>
      <c r="J27" s="244">
        <v>2</v>
      </c>
      <c r="K27" s="245"/>
      <c r="L27" s="246"/>
      <c r="M27" s="266"/>
      <c r="N27" s="267"/>
      <c r="O27" s="268"/>
    </row>
    <row r="28" spans="2:15" ht="16.5" customHeight="1">
      <c r="B28" s="7"/>
      <c r="C28" s="186" t="s">
        <v>12</v>
      </c>
      <c r="D28" s="263" t="s">
        <v>188</v>
      </c>
      <c r="E28" s="263"/>
      <c r="F28" s="263"/>
      <c r="G28" s="263"/>
      <c r="H28" s="263"/>
      <c r="I28" s="103" t="s">
        <v>13</v>
      </c>
      <c r="J28" s="244">
        <v>2</v>
      </c>
      <c r="K28" s="245"/>
      <c r="L28" s="246"/>
      <c r="M28" s="253"/>
      <c r="N28" s="254"/>
      <c r="O28" s="255"/>
    </row>
    <row r="29" spans="2:15" ht="16.5" customHeight="1">
      <c r="B29" s="7"/>
      <c r="C29" s="186" t="s">
        <v>14</v>
      </c>
      <c r="D29" s="263" t="s">
        <v>189</v>
      </c>
      <c r="E29" s="263"/>
      <c r="F29" s="263"/>
      <c r="G29" s="263"/>
      <c r="H29" s="263"/>
      <c r="I29" s="135" t="s">
        <v>91</v>
      </c>
      <c r="J29" s="244">
        <v>2</v>
      </c>
      <c r="K29" s="245"/>
      <c r="L29" s="246"/>
      <c r="M29" s="253"/>
      <c r="N29" s="254"/>
      <c r="O29" s="255"/>
    </row>
    <row r="30" spans="2:15" ht="16.5" customHeight="1">
      <c r="B30" s="7"/>
      <c r="C30" s="186" t="s">
        <v>28</v>
      </c>
      <c r="D30" s="263" t="s">
        <v>190</v>
      </c>
      <c r="E30" s="263"/>
      <c r="F30" s="263"/>
      <c r="G30" s="263"/>
      <c r="H30" s="263"/>
      <c r="I30" s="135" t="s">
        <v>91</v>
      </c>
      <c r="J30" s="244">
        <v>2</v>
      </c>
      <c r="K30" s="245"/>
      <c r="L30" s="246"/>
      <c r="M30" s="253"/>
      <c r="N30" s="254"/>
      <c r="O30" s="255"/>
    </row>
    <row r="31" spans="2:15" ht="16.5" customHeight="1">
      <c r="B31" s="7"/>
      <c r="C31" s="186" t="s">
        <v>29</v>
      </c>
      <c r="D31" s="8" t="s">
        <v>191</v>
      </c>
      <c r="E31" s="142"/>
      <c r="F31" s="142"/>
      <c r="G31" s="142"/>
      <c r="H31" s="142"/>
      <c r="I31" s="103" t="s">
        <v>13</v>
      </c>
      <c r="J31" s="244">
        <v>2</v>
      </c>
      <c r="K31" s="245"/>
      <c r="L31" s="246"/>
      <c r="M31" s="250"/>
      <c r="N31" s="251"/>
      <c r="O31" s="252"/>
    </row>
    <row r="32" spans="2:15" ht="16.5" customHeight="1">
      <c r="B32" s="143"/>
      <c r="C32" s="187" t="s">
        <v>51</v>
      </c>
      <c r="D32" s="263" t="s">
        <v>192</v>
      </c>
      <c r="E32" s="263"/>
      <c r="F32" s="263"/>
      <c r="G32" s="263"/>
      <c r="H32" s="263"/>
      <c r="I32" s="135" t="s">
        <v>91</v>
      </c>
      <c r="J32" s="244">
        <v>2</v>
      </c>
      <c r="K32" s="245"/>
      <c r="L32" s="246"/>
      <c r="M32" s="253"/>
      <c r="N32" s="254"/>
      <c r="O32" s="255"/>
    </row>
    <row r="33" spans="2:15" ht="16.5" customHeight="1">
      <c r="B33" s="143"/>
      <c r="C33" s="187" t="s">
        <v>90</v>
      </c>
      <c r="D33" s="8" t="s">
        <v>193</v>
      </c>
      <c r="E33" s="141"/>
      <c r="F33" s="141"/>
      <c r="G33" s="141"/>
      <c r="H33" s="144"/>
      <c r="I33" s="135" t="s">
        <v>91</v>
      </c>
      <c r="J33" s="244">
        <v>2</v>
      </c>
      <c r="K33" s="245"/>
      <c r="L33" s="246"/>
      <c r="M33" s="253"/>
      <c r="N33" s="254"/>
      <c r="O33" s="255"/>
    </row>
    <row r="34" spans="2:15" ht="16.5" customHeight="1">
      <c r="B34" s="143"/>
      <c r="C34" s="187" t="s">
        <v>95</v>
      </c>
      <c r="D34" s="8" t="s">
        <v>208</v>
      </c>
      <c r="E34" s="8"/>
      <c r="F34" s="8"/>
      <c r="G34" s="8"/>
      <c r="H34" s="144"/>
      <c r="I34" s="135"/>
      <c r="J34" s="145"/>
      <c r="K34" s="146" t="s">
        <v>170</v>
      </c>
      <c r="L34" s="147" t="s">
        <v>122</v>
      </c>
      <c r="M34" s="250"/>
      <c r="N34" s="251"/>
      <c r="O34" s="252"/>
    </row>
    <row r="35" spans="2:15" ht="16.5" customHeight="1">
      <c r="B35" s="143"/>
      <c r="C35" s="187"/>
      <c r="D35" s="142">
        <v>1</v>
      </c>
      <c r="E35" s="265" t="s">
        <v>92</v>
      </c>
      <c r="F35" s="265"/>
      <c r="G35" s="265"/>
      <c r="H35" s="265"/>
      <c r="I35" s="135" t="s">
        <v>100</v>
      </c>
      <c r="J35" s="193">
        <f>IF(COUNTA(K35:K38)=4,2,IF(COUNTA(K35:K38)=3,1,IF(COUNTA(K35:K38)=2,1,0)))</f>
        <v>2</v>
      </c>
      <c r="K35" s="162" t="s">
        <v>170</v>
      </c>
      <c r="L35" s="162"/>
      <c r="M35" s="253"/>
      <c r="N35" s="254"/>
      <c r="O35" s="255"/>
    </row>
    <row r="36" spans="2:15" ht="16.5" customHeight="1">
      <c r="B36" s="143"/>
      <c r="C36" s="187"/>
      <c r="D36" s="142">
        <v>2</v>
      </c>
      <c r="E36" s="265" t="s">
        <v>104</v>
      </c>
      <c r="F36" s="265"/>
      <c r="G36" s="265"/>
      <c r="H36" s="265"/>
      <c r="I36" s="135" t="s">
        <v>100</v>
      </c>
      <c r="J36" s="194"/>
      <c r="K36" s="162" t="s">
        <v>170</v>
      </c>
      <c r="L36" s="162"/>
      <c r="M36" s="253"/>
      <c r="N36" s="254"/>
      <c r="O36" s="255"/>
    </row>
    <row r="37" spans="2:15" ht="16.5" customHeight="1">
      <c r="B37" s="143"/>
      <c r="C37" s="187"/>
      <c r="D37" s="142">
        <v>3</v>
      </c>
      <c r="E37" s="265" t="s">
        <v>93</v>
      </c>
      <c r="F37" s="265"/>
      <c r="G37" s="265"/>
      <c r="H37" s="265"/>
      <c r="I37" s="135" t="s">
        <v>100</v>
      </c>
      <c r="J37" s="194"/>
      <c r="K37" s="162" t="s">
        <v>170</v>
      </c>
      <c r="L37" s="162"/>
      <c r="M37" s="253"/>
      <c r="N37" s="254"/>
      <c r="O37" s="255"/>
    </row>
    <row r="38" spans="2:15" ht="16.5" customHeight="1">
      <c r="B38" s="143"/>
      <c r="C38" s="187"/>
      <c r="D38" s="142">
        <v>4</v>
      </c>
      <c r="E38" s="265" t="s">
        <v>94</v>
      </c>
      <c r="F38" s="265"/>
      <c r="G38" s="265"/>
      <c r="H38" s="265"/>
      <c r="I38" s="135" t="s">
        <v>100</v>
      </c>
      <c r="J38" s="195"/>
      <c r="K38" s="162" t="s">
        <v>170</v>
      </c>
      <c r="L38" s="162"/>
      <c r="M38" s="253"/>
      <c r="N38" s="254"/>
      <c r="O38" s="255"/>
    </row>
    <row r="39" spans="2:15" ht="16.5" customHeight="1">
      <c r="B39" s="143"/>
      <c r="C39" s="187" t="s">
        <v>98</v>
      </c>
      <c r="D39" s="263" t="s">
        <v>96</v>
      </c>
      <c r="E39" s="263"/>
      <c r="F39" s="263"/>
      <c r="G39" s="263"/>
      <c r="H39" s="263"/>
      <c r="I39" s="135" t="s">
        <v>91</v>
      </c>
      <c r="J39" s="244">
        <v>2</v>
      </c>
      <c r="K39" s="245"/>
      <c r="L39" s="246"/>
      <c r="M39" s="253"/>
      <c r="N39" s="254"/>
      <c r="O39" s="255"/>
    </row>
    <row r="40" spans="2:15" ht="16.5" customHeight="1">
      <c r="B40" s="143"/>
      <c r="C40" s="187" t="s">
        <v>99</v>
      </c>
      <c r="D40" s="263" t="s">
        <v>97</v>
      </c>
      <c r="E40" s="263"/>
      <c r="F40" s="263"/>
      <c r="G40" s="263"/>
      <c r="H40" s="263"/>
      <c r="I40" s="135" t="s">
        <v>91</v>
      </c>
      <c r="J40" s="244">
        <v>2</v>
      </c>
      <c r="K40" s="245"/>
      <c r="L40" s="246"/>
      <c r="M40" s="253"/>
      <c r="N40" s="254"/>
      <c r="O40" s="255"/>
    </row>
    <row r="41" spans="2:15" ht="16.5" customHeight="1">
      <c r="B41" s="143"/>
      <c r="C41" s="187" t="s">
        <v>101</v>
      </c>
      <c r="D41" s="263" t="s">
        <v>102</v>
      </c>
      <c r="E41" s="263"/>
      <c r="F41" s="263"/>
      <c r="G41" s="263"/>
      <c r="H41" s="263"/>
      <c r="I41" s="148"/>
      <c r="J41" s="247"/>
      <c r="K41" s="248"/>
      <c r="L41" s="249"/>
      <c r="M41" s="250"/>
      <c r="N41" s="251"/>
      <c r="O41" s="252"/>
    </row>
    <row r="42" spans="2:15" ht="16.5" customHeight="1">
      <c r="B42" s="143"/>
      <c r="C42" s="187"/>
      <c r="D42" s="8">
        <v>1</v>
      </c>
      <c r="E42" s="263" t="s">
        <v>103</v>
      </c>
      <c r="F42" s="263"/>
      <c r="G42" s="263"/>
      <c r="H42" s="263"/>
      <c r="I42" s="149" t="s">
        <v>91</v>
      </c>
      <c r="J42" s="244">
        <v>2</v>
      </c>
      <c r="K42" s="245"/>
      <c r="L42" s="246"/>
      <c r="M42" s="253"/>
      <c r="N42" s="254"/>
      <c r="O42" s="255"/>
    </row>
    <row r="43" spans="2:15" ht="16.5" customHeight="1">
      <c r="B43" s="143"/>
      <c r="C43" s="187"/>
      <c r="D43" s="8">
        <v>2</v>
      </c>
      <c r="E43" s="263" t="s">
        <v>108</v>
      </c>
      <c r="F43" s="263"/>
      <c r="G43" s="263"/>
      <c r="H43" s="263"/>
      <c r="I43" s="150" t="s">
        <v>91</v>
      </c>
      <c r="J43" s="244">
        <v>2</v>
      </c>
      <c r="K43" s="245"/>
      <c r="L43" s="246"/>
      <c r="M43" s="253"/>
      <c r="N43" s="254"/>
      <c r="O43" s="255"/>
    </row>
    <row r="44" spans="2:15" ht="17.25" thickBot="1">
      <c r="B44" s="174">
        <v>3</v>
      </c>
      <c r="C44" s="175" t="s">
        <v>216</v>
      </c>
      <c r="D44" s="86"/>
      <c r="E44" s="86"/>
      <c r="F44" s="86"/>
      <c r="G44" s="86"/>
      <c r="H44" s="151"/>
      <c r="I44" s="152"/>
      <c r="J44" s="138">
        <f>SUM(J45:L53)</f>
        <v>16</v>
      </c>
      <c r="K44" s="139" t="s">
        <v>10</v>
      </c>
      <c r="L44" s="140">
        <f>(J44/16)*10</f>
        <v>10</v>
      </c>
      <c r="M44" s="269" t="s">
        <v>172</v>
      </c>
      <c r="N44" s="270"/>
      <c r="O44" s="271"/>
    </row>
    <row r="45" spans="2:15" ht="16.5">
      <c r="B45" s="7"/>
      <c r="C45" s="185" t="s">
        <v>9</v>
      </c>
      <c r="D45" s="284" t="s">
        <v>209</v>
      </c>
      <c r="E45" s="284"/>
      <c r="F45" s="284"/>
      <c r="G45" s="284"/>
      <c r="H45" s="284"/>
      <c r="I45" s="103" t="s">
        <v>13</v>
      </c>
      <c r="J45" s="244">
        <v>2</v>
      </c>
      <c r="K45" s="245"/>
      <c r="L45" s="246"/>
      <c r="M45" s="253"/>
      <c r="N45" s="254"/>
      <c r="O45" s="255"/>
    </row>
    <row r="46" spans="2:15" ht="16.5">
      <c r="B46" s="7"/>
      <c r="C46" s="185" t="s">
        <v>12</v>
      </c>
      <c r="D46" s="264" t="s">
        <v>210</v>
      </c>
      <c r="E46" s="264"/>
      <c r="F46" s="264"/>
      <c r="G46" s="264"/>
      <c r="H46" s="264"/>
      <c r="I46" s="103" t="s">
        <v>13</v>
      </c>
      <c r="J46" s="244">
        <v>2</v>
      </c>
      <c r="K46" s="245"/>
      <c r="L46" s="246"/>
      <c r="M46" s="253"/>
      <c r="N46" s="254"/>
      <c r="O46" s="255"/>
    </row>
    <row r="47" spans="2:15" ht="16.5">
      <c r="B47" s="7"/>
      <c r="C47" s="185" t="s">
        <v>14</v>
      </c>
      <c r="D47" s="259" t="s">
        <v>211</v>
      </c>
      <c r="E47" s="259"/>
      <c r="F47" s="259"/>
      <c r="G47" s="259"/>
      <c r="H47" s="259"/>
      <c r="I47" s="103" t="s">
        <v>13</v>
      </c>
      <c r="J47" s="244">
        <v>2</v>
      </c>
      <c r="K47" s="245"/>
      <c r="L47" s="246"/>
      <c r="M47" s="253"/>
      <c r="N47" s="254"/>
      <c r="O47" s="255"/>
    </row>
    <row r="48" spans="2:15" ht="16.5">
      <c r="B48" s="7"/>
      <c r="C48" s="185" t="s">
        <v>28</v>
      </c>
      <c r="D48" s="259" t="s">
        <v>212</v>
      </c>
      <c r="E48" s="259"/>
      <c r="F48" s="259"/>
      <c r="G48" s="259"/>
      <c r="H48" s="259"/>
      <c r="I48" s="150" t="s">
        <v>91</v>
      </c>
      <c r="J48" s="244">
        <v>2</v>
      </c>
      <c r="K48" s="245"/>
      <c r="L48" s="246"/>
      <c r="M48" s="253"/>
      <c r="N48" s="254"/>
      <c r="O48" s="255"/>
    </row>
    <row r="49" spans="2:16" ht="16.5">
      <c r="B49" s="7"/>
      <c r="C49" s="185" t="s">
        <v>29</v>
      </c>
      <c r="D49" s="259" t="s">
        <v>213</v>
      </c>
      <c r="E49" s="259"/>
      <c r="F49" s="259"/>
      <c r="G49" s="259"/>
      <c r="H49" s="259"/>
      <c r="I49" s="150" t="s">
        <v>91</v>
      </c>
      <c r="J49" s="244">
        <v>2</v>
      </c>
      <c r="K49" s="245"/>
      <c r="L49" s="246"/>
      <c r="M49" s="253"/>
      <c r="N49" s="254"/>
      <c r="O49" s="255"/>
    </row>
    <row r="50" spans="2:16" ht="16.5">
      <c r="B50" s="7"/>
      <c r="C50" s="185" t="s">
        <v>51</v>
      </c>
      <c r="D50" s="264" t="s">
        <v>217</v>
      </c>
      <c r="E50" s="264"/>
      <c r="F50" s="264"/>
      <c r="G50" s="264"/>
      <c r="H50" s="264"/>
      <c r="I50" s="150" t="s">
        <v>91</v>
      </c>
      <c r="J50" s="244">
        <v>2</v>
      </c>
      <c r="K50" s="245"/>
      <c r="L50" s="246"/>
      <c r="M50" s="253"/>
      <c r="N50" s="254"/>
      <c r="O50" s="255"/>
    </row>
    <row r="51" spans="2:16" ht="16.5">
      <c r="B51" s="7"/>
      <c r="C51" s="185" t="s">
        <v>90</v>
      </c>
      <c r="D51" s="264" t="s">
        <v>218</v>
      </c>
      <c r="E51" s="264"/>
      <c r="F51" s="264"/>
      <c r="G51" s="264"/>
      <c r="H51" s="264"/>
      <c r="I51" s="101" t="s">
        <v>11</v>
      </c>
      <c r="J51" s="244">
        <v>1</v>
      </c>
      <c r="K51" s="245"/>
      <c r="L51" s="246"/>
      <c r="O51" s="188"/>
      <c r="P51" s="57"/>
    </row>
    <row r="52" spans="2:16" ht="16.5">
      <c r="B52" s="7"/>
      <c r="C52" s="185" t="s">
        <v>95</v>
      </c>
      <c r="D52" s="264" t="s">
        <v>214</v>
      </c>
      <c r="E52" s="264"/>
      <c r="F52" s="264"/>
      <c r="G52" s="264"/>
      <c r="H52" s="264"/>
      <c r="I52" s="101" t="s">
        <v>11</v>
      </c>
      <c r="J52" s="244">
        <v>1</v>
      </c>
      <c r="K52" s="245"/>
      <c r="L52" s="246"/>
      <c r="M52" s="253"/>
      <c r="N52" s="254"/>
      <c r="O52" s="255"/>
      <c r="P52" s="57"/>
    </row>
    <row r="53" spans="2:16" ht="16.5">
      <c r="B53" s="7"/>
      <c r="C53" s="185" t="s">
        <v>98</v>
      </c>
      <c r="D53" s="264" t="s">
        <v>219</v>
      </c>
      <c r="E53" s="264"/>
      <c r="F53" s="264"/>
      <c r="G53" s="264"/>
      <c r="H53" s="264"/>
      <c r="I53" s="135" t="s">
        <v>91</v>
      </c>
      <c r="J53" s="244">
        <v>2</v>
      </c>
      <c r="K53" s="245"/>
      <c r="L53" s="246"/>
      <c r="M53" s="253"/>
      <c r="N53" s="254"/>
      <c r="O53" s="255"/>
      <c r="P53" s="57"/>
    </row>
    <row r="54" spans="2:16" ht="17.25" thickBot="1">
      <c r="B54" s="176">
        <v>4</v>
      </c>
      <c r="C54" s="173" t="s">
        <v>33</v>
      </c>
      <c r="D54" s="153"/>
      <c r="E54" s="154"/>
      <c r="F54" s="155"/>
      <c r="G54" s="156"/>
      <c r="H54" s="156"/>
      <c r="I54" s="157"/>
      <c r="J54" s="158">
        <f>SUM(J55:L67)</f>
        <v>24</v>
      </c>
      <c r="K54" s="159" t="s">
        <v>10</v>
      </c>
      <c r="L54" s="140">
        <f>(J54/24)*35</f>
        <v>35</v>
      </c>
      <c r="M54" s="275" t="s">
        <v>173</v>
      </c>
      <c r="N54" s="276"/>
      <c r="O54" s="277"/>
    </row>
    <row r="55" spans="2:16" ht="16.5">
      <c r="B55" s="61"/>
      <c r="C55" s="185" t="s">
        <v>9</v>
      </c>
      <c r="D55" s="8" t="s">
        <v>178</v>
      </c>
      <c r="E55" s="168"/>
      <c r="F55" s="169"/>
      <c r="G55" s="8"/>
      <c r="H55" s="8"/>
      <c r="I55" s="103" t="s">
        <v>13</v>
      </c>
      <c r="J55" s="244">
        <v>2</v>
      </c>
      <c r="K55" s="245"/>
      <c r="L55" s="246"/>
      <c r="M55" s="266"/>
      <c r="N55" s="267"/>
      <c r="O55" s="268"/>
    </row>
    <row r="56" spans="2:16" ht="16.5">
      <c r="B56" s="7"/>
      <c r="C56" s="185" t="s">
        <v>12</v>
      </c>
      <c r="D56" s="8" t="s">
        <v>179</v>
      </c>
      <c r="E56" s="8"/>
      <c r="F56" s="8"/>
      <c r="G56" s="8"/>
      <c r="H56" s="8"/>
      <c r="I56" s="103" t="s">
        <v>13</v>
      </c>
      <c r="J56" s="244">
        <v>2</v>
      </c>
      <c r="K56" s="245"/>
      <c r="L56" s="246"/>
      <c r="M56" s="253"/>
      <c r="N56" s="254"/>
      <c r="O56" s="255"/>
      <c r="P56" s="57"/>
    </row>
    <row r="57" spans="2:16" ht="16.5">
      <c r="B57" s="7"/>
      <c r="C57" s="185" t="s">
        <v>14</v>
      </c>
      <c r="D57" s="8" t="s">
        <v>65</v>
      </c>
      <c r="E57" s="8"/>
      <c r="F57" s="8"/>
      <c r="G57" s="8"/>
      <c r="H57" s="8"/>
      <c r="I57" s="103" t="s">
        <v>13</v>
      </c>
      <c r="J57" s="244">
        <v>2</v>
      </c>
      <c r="K57" s="245"/>
      <c r="L57" s="246"/>
      <c r="M57" s="253"/>
      <c r="N57" s="254"/>
      <c r="O57" s="255"/>
      <c r="P57" s="57"/>
    </row>
    <row r="58" spans="2:16" ht="16.5">
      <c r="B58" s="7"/>
      <c r="C58" s="185" t="s">
        <v>28</v>
      </c>
      <c r="D58" s="8" t="s">
        <v>180</v>
      </c>
      <c r="E58" s="8"/>
      <c r="F58" s="8"/>
      <c r="G58" s="8"/>
      <c r="H58" s="8"/>
      <c r="I58" s="103" t="s">
        <v>13</v>
      </c>
      <c r="J58" s="244">
        <v>2</v>
      </c>
      <c r="K58" s="245"/>
      <c r="L58" s="246"/>
      <c r="M58" s="253"/>
      <c r="N58" s="254"/>
      <c r="O58" s="255"/>
      <c r="P58" s="57"/>
    </row>
    <row r="59" spans="2:16" ht="16.5">
      <c r="B59" s="7"/>
      <c r="C59" s="185" t="s">
        <v>29</v>
      </c>
      <c r="D59" s="8" t="s">
        <v>181</v>
      </c>
      <c r="E59" s="8"/>
      <c r="F59" s="8"/>
      <c r="G59" s="8"/>
      <c r="H59" s="8"/>
      <c r="I59" s="103" t="s">
        <v>13</v>
      </c>
      <c r="J59" s="244">
        <v>2</v>
      </c>
      <c r="K59" s="245"/>
      <c r="L59" s="246"/>
      <c r="M59" s="253"/>
      <c r="N59" s="254"/>
      <c r="O59" s="255"/>
      <c r="P59" s="57"/>
    </row>
    <row r="60" spans="2:16" ht="16.5">
      <c r="B60" s="7"/>
      <c r="C60" s="185" t="s">
        <v>51</v>
      </c>
      <c r="D60" s="8" t="s">
        <v>182</v>
      </c>
      <c r="E60" s="8"/>
      <c r="F60" s="8"/>
      <c r="G60" s="8"/>
      <c r="H60" s="8"/>
      <c r="I60" s="135" t="s">
        <v>91</v>
      </c>
      <c r="J60" s="244">
        <v>2</v>
      </c>
      <c r="K60" s="245"/>
      <c r="L60" s="246"/>
      <c r="M60" s="253"/>
      <c r="N60" s="254"/>
      <c r="O60" s="255"/>
      <c r="P60" s="57"/>
    </row>
    <row r="61" spans="2:16" ht="16.5">
      <c r="B61" s="7"/>
      <c r="C61" s="185" t="s">
        <v>90</v>
      </c>
      <c r="D61" s="8" t="s">
        <v>215</v>
      </c>
      <c r="E61" s="8"/>
      <c r="F61" s="8"/>
      <c r="G61" s="8"/>
      <c r="H61" s="8"/>
      <c r="I61" s="135" t="s">
        <v>91</v>
      </c>
      <c r="J61" s="244">
        <v>2</v>
      </c>
      <c r="K61" s="245"/>
      <c r="L61" s="246"/>
      <c r="M61" s="253"/>
      <c r="N61" s="254"/>
      <c r="O61" s="255"/>
      <c r="P61" s="57"/>
    </row>
    <row r="62" spans="2:16" ht="16.5">
      <c r="B62" s="7"/>
      <c r="C62" s="185" t="s">
        <v>95</v>
      </c>
      <c r="D62" s="8" t="s">
        <v>220</v>
      </c>
      <c r="E62" s="8"/>
      <c r="F62" s="8"/>
      <c r="G62" s="8"/>
      <c r="H62" s="8"/>
      <c r="I62" s="103" t="s">
        <v>13</v>
      </c>
      <c r="J62" s="244">
        <v>2</v>
      </c>
      <c r="K62" s="245"/>
      <c r="L62" s="246"/>
      <c r="M62" s="253"/>
      <c r="N62" s="254"/>
      <c r="O62" s="255"/>
      <c r="P62" s="57"/>
    </row>
    <row r="63" spans="2:16" ht="16.5">
      <c r="B63" s="7"/>
      <c r="C63" s="185" t="s">
        <v>98</v>
      </c>
      <c r="D63" s="8" t="s">
        <v>183</v>
      </c>
      <c r="E63" s="8"/>
      <c r="F63" s="8"/>
      <c r="G63" s="8"/>
      <c r="H63" s="8"/>
      <c r="I63" s="103" t="s">
        <v>13</v>
      </c>
      <c r="J63" s="244">
        <v>2</v>
      </c>
      <c r="K63" s="245"/>
      <c r="L63" s="246"/>
      <c r="M63" s="253"/>
      <c r="N63" s="254"/>
      <c r="O63" s="255"/>
      <c r="P63" s="57"/>
    </row>
    <row r="64" spans="2:16" ht="16.5" customHeight="1">
      <c r="B64" s="7"/>
      <c r="C64" s="185" t="s">
        <v>99</v>
      </c>
      <c r="D64" s="263" t="s">
        <v>184</v>
      </c>
      <c r="E64" s="263"/>
      <c r="F64" s="263"/>
      <c r="G64" s="263"/>
      <c r="H64" s="263"/>
      <c r="I64" s="101" t="s">
        <v>11</v>
      </c>
      <c r="J64" s="244">
        <v>1</v>
      </c>
      <c r="K64" s="245"/>
      <c r="L64" s="246"/>
      <c r="M64" s="253"/>
      <c r="N64" s="254"/>
      <c r="O64" s="255"/>
      <c r="P64" s="57"/>
    </row>
    <row r="65" spans="2:16" ht="16.5">
      <c r="B65" s="7"/>
      <c r="C65" s="185" t="s">
        <v>101</v>
      </c>
      <c r="D65" s="8" t="s">
        <v>185</v>
      </c>
      <c r="E65" s="8"/>
      <c r="F65" s="8"/>
      <c r="G65" s="8"/>
      <c r="H65" s="8"/>
      <c r="I65" s="101" t="s">
        <v>11</v>
      </c>
      <c r="J65" s="244">
        <v>1</v>
      </c>
      <c r="K65" s="245"/>
      <c r="L65" s="246"/>
      <c r="M65" s="253"/>
      <c r="N65" s="254"/>
      <c r="O65" s="255"/>
      <c r="P65" s="57"/>
    </row>
    <row r="66" spans="2:16" ht="16.5">
      <c r="B66" s="7"/>
      <c r="C66" s="185" t="s">
        <v>121</v>
      </c>
      <c r="D66" s="8" t="s">
        <v>186</v>
      </c>
      <c r="E66" s="8"/>
      <c r="F66" s="8"/>
      <c r="G66" s="8"/>
      <c r="H66" s="8"/>
      <c r="I66" s="135" t="s">
        <v>91</v>
      </c>
      <c r="J66" s="244">
        <v>2</v>
      </c>
      <c r="K66" s="245"/>
      <c r="L66" s="246"/>
      <c r="M66" s="253"/>
      <c r="N66" s="254"/>
      <c r="O66" s="255"/>
      <c r="P66" s="57"/>
    </row>
    <row r="67" spans="2:16" ht="16.5">
      <c r="B67" s="7"/>
      <c r="C67" s="185" t="s">
        <v>150</v>
      </c>
      <c r="D67" s="263" t="s">
        <v>221</v>
      </c>
      <c r="E67" s="263"/>
      <c r="F67" s="263"/>
      <c r="G67" s="263"/>
      <c r="H67" s="263"/>
      <c r="I67" s="135" t="s">
        <v>91</v>
      </c>
      <c r="J67" s="244">
        <v>2</v>
      </c>
      <c r="K67" s="245"/>
      <c r="L67" s="246"/>
      <c r="M67" s="253"/>
      <c r="N67" s="254"/>
      <c r="O67" s="255"/>
      <c r="P67" s="57"/>
    </row>
    <row r="68" spans="2:16" ht="17.25" thickBot="1">
      <c r="B68" s="176">
        <v>5</v>
      </c>
      <c r="C68" s="173" t="s">
        <v>34</v>
      </c>
      <c r="D68" s="153"/>
      <c r="E68" s="154"/>
      <c r="F68" s="155"/>
      <c r="G68" s="156"/>
      <c r="H68" s="156"/>
      <c r="I68" s="157"/>
      <c r="J68" s="160">
        <f>SUM(J69:L77)</f>
        <v>17</v>
      </c>
      <c r="K68" s="134" t="s">
        <v>10</v>
      </c>
      <c r="L68" s="161">
        <f>(J68/17)*10</f>
        <v>10</v>
      </c>
      <c r="M68" s="275" t="s">
        <v>109</v>
      </c>
      <c r="N68" s="276"/>
      <c r="O68" s="277"/>
    </row>
    <row r="69" spans="2:16" ht="16.5">
      <c r="B69" s="7"/>
      <c r="C69" s="185" t="s">
        <v>9</v>
      </c>
      <c r="D69" s="8" t="s">
        <v>178</v>
      </c>
      <c r="E69" s="168"/>
      <c r="F69" s="169"/>
      <c r="G69" s="8"/>
      <c r="H69" s="8"/>
      <c r="I69" s="103" t="s">
        <v>13</v>
      </c>
      <c r="J69" s="244">
        <v>2</v>
      </c>
      <c r="K69" s="245"/>
      <c r="L69" s="246"/>
      <c r="M69" s="266"/>
      <c r="N69" s="267"/>
      <c r="O69" s="268"/>
      <c r="P69" s="57"/>
    </row>
    <row r="70" spans="2:16" ht="16.5">
      <c r="B70" s="7"/>
      <c r="C70" s="185" t="s">
        <v>12</v>
      </c>
      <c r="D70" s="8" t="s">
        <v>179</v>
      </c>
      <c r="E70" s="8"/>
      <c r="F70" s="8"/>
      <c r="G70" s="8"/>
      <c r="H70" s="8"/>
      <c r="I70" s="103" t="s">
        <v>13</v>
      </c>
      <c r="J70" s="244">
        <v>2</v>
      </c>
      <c r="K70" s="245"/>
      <c r="L70" s="246"/>
      <c r="M70" s="253"/>
      <c r="N70" s="254"/>
      <c r="O70" s="255"/>
      <c r="P70" s="57"/>
    </row>
    <row r="71" spans="2:16" ht="16.5">
      <c r="B71" s="7"/>
      <c r="C71" s="185" t="s">
        <v>14</v>
      </c>
      <c r="D71" s="8" t="s">
        <v>74</v>
      </c>
      <c r="E71" s="8"/>
      <c r="F71" s="8"/>
      <c r="G71" s="8"/>
      <c r="H71" s="8"/>
      <c r="I71" s="103" t="s">
        <v>13</v>
      </c>
      <c r="J71" s="244">
        <v>2</v>
      </c>
      <c r="K71" s="245"/>
      <c r="L71" s="246"/>
      <c r="M71" s="253"/>
      <c r="N71" s="254"/>
      <c r="O71" s="255"/>
      <c r="P71" s="57"/>
    </row>
    <row r="72" spans="2:16" ht="16.5">
      <c r="B72" s="7"/>
      <c r="C72" s="185" t="s">
        <v>28</v>
      </c>
      <c r="D72" s="8" t="s">
        <v>194</v>
      </c>
      <c r="E72" s="8"/>
      <c r="F72" s="8"/>
      <c r="G72" s="8"/>
      <c r="H72" s="8"/>
      <c r="I72" s="135" t="s">
        <v>91</v>
      </c>
      <c r="J72" s="244">
        <v>2</v>
      </c>
      <c r="K72" s="245"/>
      <c r="L72" s="246"/>
      <c r="M72" s="253"/>
      <c r="N72" s="254"/>
      <c r="O72" s="255"/>
      <c r="P72" s="57"/>
    </row>
    <row r="73" spans="2:16" ht="16.5">
      <c r="B73" s="7"/>
      <c r="C73" s="185" t="s">
        <v>29</v>
      </c>
      <c r="D73" s="8" t="s">
        <v>220</v>
      </c>
      <c r="E73" s="8"/>
      <c r="F73" s="8"/>
      <c r="G73" s="8"/>
      <c r="H73" s="8"/>
      <c r="I73" s="135" t="s">
        <v>91</v>
      </c>
      <c r="J73" s="244">
        <v>2</v>
      </c>
      <c r="K73" s="245"/>
      <c r="L73" s="246"/>
      <c r="M73" s="253"/>
      <c r="N73" s="254"/>
      <c r="O73" s="255"/>
      <c r="P73" s="57"/>
    </row>
    <row r="74" spans="2:16" ht="16.5">
      <c r="B74" s="7"/>
      <c r="C74" s="185" t="s">
        <v>51</v>
      </c>
      <c r="D74" s="8" t="s">
        <v>183</v>
      </c>
      <c r="E74" s="8"/>
      <c r="F74" s="8"/>
      <c r="G74" s="8"/>
      <c r="H74" s="8"/>
      <c r="I74" s="135" t="s">
        <v>91</v>
      </c>
      <c r="J74" s="244">
        <v>2</v>
      </c>
      <c r="K74" s="245"/>
      <c r="L74" s="246"/>
      <c r="M74" s="253"/>
      <c r="N74" s="254"/>
      <c r="O74" s="255"/>
      <c r="P74" s="57"/>
    </row>
    <row r="75" spans="2:16" ht="16.5">
      <c r="B75" s="7"/>
      <c r="C75" s="185" t="s">
        <v>90</v>
      </c>
      <c r="D75" s="8" t="s">
        <v>186</v>
      </c>
      <c r="E75" s="8"/>
      <c r="F75" s="8"/>
      <c r="G75" s="8"/>
      <c r="H75" s="8"/>
      <c r="I75" s="103" t="s">
        <v>13</v>
      </c>
      <c r="J75" s="244">
        <v>2</v>
      </c>
      <c r="K75" s="245"/>
      <c r="L75" s="246"/>
      <c r="M75" s="253"/>
      <c r="N75" s="254"/>
      <c r="O75" s="255"/>
      <c r="P75" s="57"/>
    </row>
    <row r="76" spans="2:16" ht="16.5">
      <c r="B76" s="7"/>
      <c r="C76" s="185" t="s">
        <v>95</v>
      </c>
      <c r="D76" s="8" t="s">
        <v>195</v>
      </c>
      <c r="E76" s="8"/>
      <c r="F76" s="8"/>
      <c r="G76" s="8"/>
      <c r="H76" s="8"/>
      <c r="I76" s="101" t="s">
        <v>11</v>
      </c>
      <c r="J76" s="244">
        <v>1</v>
      </c>
      <c r="K76" s="245"/>
      <c r="L76" s="246"/>
      <c r="M76" s="253"/>
      <c r="N76" s="254"/>
      <c r="O76" s="255"/>
      <c r="P76" s="57"/>
    </row>
    <row r="77" spans="2:16" ht="16.5" customHeight="1">
      <c r="B77" s="7"/>
      <c r="C77" s="185" t="s">
        <v>98</v>
      </c>
      <c r="D77" s="263" t="s">
        <v>221</v>
      </c>
      <c r="E77" s="263"/>
      <c r="F77" s="263"/>
      <c r="G77" s="263"/>
      <c r="H77" s="263"/>
      <c r="I77" s="135" t="s">
        <v>91</v>
      </c>
      <c r="J77" s="244">
        <v>2</v>
      </c>
      <c r="K77" s="245"/>
      <c r="L77" s="246"/>
      <c r="M77" s="253"/>
      <c r="N77" s="254"/>
      <c r="O77" s="255"/>
      <c r="P77" s="57"/>
    </row>
    <row r="78" spans="2:16" ht="17.25" thickBot="1">
      <c r="B78" s="176">
        <v>6</v>
      </c>
      <c r="C78" s="173" t="s">
        <v>35</v>
      </c>
      <c r="D78" s="153"/>
      <c r="E78" s="154"/>
      <c r="F78" s="155"/>
      <c r="G78" s="156"/>
      <c r="H78" s="156"/>
      <c r="I78" s="157"/>
      <c r="J78" s="160">
        <f>SUM(J79:L95)</f>
        <v>27</v>
      </c>
      <c r="K78" s="134" t="s">
        <v>10</v>
      </c>
      <c r="L78" s="161">
        <f>(J78/27)*10</f>
        <v>10</v>
      </c>
      <c r="M78" s="275" t="s">
        <v>175</v>
      </c>
      <c r="N78" s="276"/>
      <c r="O78" s="277"/>
    </row>
    <row r="79" spans="2:16" ht="16.5">
      <c r="B79" s="7"/>
      <c r="C79" s="186" t="s">
        <v>9</v>
      </c>
      <c r="D79" s="8" t="s">
        <v>77</v>
      </c>
      <c r="E79" s="10"/>
      <c r="F79" s="10"/>
      <c r="G79" s="10"/>
      <c r="H79" s="10"/>
      <c r="I79" s="103"/>
      <c r="J79" s="256"/>
      <c r="K79" s="257"/>
      <c r="L79" s="258"/>
      <c r="M79" s="272"/>
      <c r="N79" s="273"/>
      <c r="O79" s="274"/>
    </row>
    <row r="80" spans="2:16" ht="16.5">
      <c r="B80" s="7"/>
      <c r="C80" s="186"/>
      <c r="D80" s="8">
        <v>1</v>
      </c>
      <c r="E80" s="10" t="s">
        <v>78</v>
      </c>
      <c r="F80" s="10"/>
      <c r="G80" s="10"/>
      <c r="H80" s="10"/>
      <c r="I80" s="135" t="s">
        <v>91</v>
      </c>
      <c r="J80" s="244">
        <v>2</v>
      </c>
      <c r="K80" s="245"/>
      <c r="L80" s="246"/>
      <c r="M80" s="253"/>
      <c r="N80" s="254"/>
      <c r="O80" s="255"/>
      <c r="P80" s="57"/>
    </row>
    <row r="81" spans="2:19" ht="16.5">
      <c r="B81" s="7"/>
      <c r="C81" s="186"/>
      <c r="D81" s="8">
        <v>2</v>
      </c>
      <c r="E81" s="10" t="s">
        <v>222</v>
      </c>
      <c r="F81" s="10"/>
      <c r="G81" s="10"/>
      <c r="H81" s="10"/>
      <c r="I81" s="103" t="s">
        <v>13</v>
      </c>
      <c r="J81" s="244">
        <v>2</v>
      </c>
      <c r="K81" s="245"/>
      <c r="L81" s="246"/>
      <c r="M81" s="253"/>
      <c r="N81" s="254"/>
      <c r="O81" s="255"/>
      <c r="P81" s="57"/>
    </row>
    <row r="82" spans="2:19" ht="16.5">
      <c r="B82" s="7"/>
      <c r="C82" s="186"/>
      <c r="D82" s="8">
        <v>3</v>
      </c>
      <c r="E82" s="10" t="s">
        <v>223</v>
      </c>
      <c r="F82" s="10"/>
      <c r="G82" s="10"/>
      <c r="H82" s="10"/>
      <c r="I82" s="103" t="s">
        <v>13</v>
      </c>
      <c r="J82" s="244">
        <v>2</v>
      </c>
      <c r="K82" s="245"/>
      <c r="L82" s="246"/>
      <c r="M82" s="253"/>
      <c r="N82" s="254"/>
      <c r="O82" s="255"/>
      <c r="P82" s="57"/>
    </row>
    <row r="83" spans="2:19" ht="16.5">
      <c r="B83" s="7"/>
      <c r="C83" s="186"/>
      <c r="D83" s="8">
        <v>4</v>
      </c>
      <c r="E83" s="10" t="s">
        <v>80</v>
      </c>
      <c r="F83" s="10"/>
      <c r="G83" s="10"/>
      <c r="H83" s="10"/>
      <c r="I83" s="135" t="s">
        <v>91</v>
      </c>
      <c r="J83" s="244">
        <v>2</v>
      </c>
      <c r="K83" s="245"/>
      <c r="L83" s="246"/>
      <c r="M83" s="253"/>
      <c r="N83" s="254"/>
      <c r="O83" s="255"/>
      <c r="P83" s="57"/>
    </row>
    <row r="84" spans="2:19" ht="16.5">
      <c r="B84" s="7"/>
      <c r="C84" s="186"/>
      <c r="D84" s="8">
        <v>5</v>
      </c>
      <c r="E84" s="10" t="s">
        <v>224</v>
      </c>
      <c r="F84" s="10"/>
      <c r="G84" s="10"/>
      <c r="H84" s="10"/>
      <c r="I84" s="103" t="s">
        <v>13</v>
      </c>
      <c r="J84" s="244">
        <v>2</v>
      </c>
      <c r="K84" s="245"/>
      <c r="L84" s="246"/>
      <c r="M84" s="253"/>
      <c r="N84" s="254"/>
      <c r="O84" s="255"/>
      <c r="P84" s="57"/>
    </row>
    <row r="85" spans="2:19" ht="16.5">
      <c r="B85" s="7"/>
      <c r="C85" s="186"/>
      <c r="D85" s="8">
        <v>6</v>
      </c>
      <c r="E85" s="10" t="s">
        <v>82</v>
      </c>
      <c r="F85" s="10"/>
      <c r="G85" s="10"/>
      <c r="H85" s="10"/>
      <c r="I85" s="103" t="s">
        <v>13</v>
      </c>
      <c r="J85" s="244">
        <v>2</v>
      </c>
      <c r="K85" s="245"/>
      <c r="L85" s="246"/>
      <c r="M85" s="253"/>
      <c r="N85" s="254"/>
      <c r="O85" s="255"/>
      <c r="P85" s="57"/>
    </row>
    <row r="86" spans="2:19" ht="16.5">
      <c r="B86" s="7"/>
      <c r="C86" s="186" t="s">
        <v>12</v>
      </c>
      <c r="D86" s="8" t="s">
        <v>225</v>
      </c>
      <c r="E86" s="10"/>
      <c r="F86" s="10"/>
      <c r="G86" s="10"/>
      <c r="H86" s="10"/>
      <c r="I86" s="103"/>
      <c r="J86" s="247"/>
      <c r="K86" s="248"/>
      <c r="L86" s="249"/>
      <c r="M86" s="250"/>
      <c r="N86" s="251"/>
      <c r="O86" s="252"/>
      <c r="P86" s="57"/>
    </row>
    <row r="87" spans="2:19" ht="16.5">
      <c r="B87" s="7"/>
      <c r="C87" s="186"/>
      <c r="D87" s="8">
        <v>1</v>
      </c>
      <c r="E87" s="10" t="s">
        <v>115</v>
      </c>
      <c r="F87" s="10"/>
      <c r="G87" s="10"/>
      <c r="H87" s="10"/>
      <c r="I87" s="135" t="s">
        <v>91</v>
      </c>
      <c r="J87" s="244">
        <v>2</v>
      </c>
      <c r="K87" s="245"/>
      <c r="L87" s="246"/>
      <c r="M87" s="253"/>
      <c r="N87" s="254"/>
      <c r="O87" s="255"/>
      <c r="P87" s="57"/>
    </row>
    <row r="88" spans="2:19" ht="16.5">
      <c r="B88" s="7"/>
      <c r="C88" s="186"/>
      <c r="D88" s="8">
        <v>2</v>
      </c>
      <c r="E88" s="10" t="s">
        <v>116</v>
      </c>
      <c r="F88" s="10"/>
      <c r="G88" s="10"/>
      <c r="H88" s="10"/>
      <c r="I88" s="135" t="s">
        <v>91</v>
      </c>
      <c r="J88" s="244">
        <v>2</v>
      </c>
      <c r="K88" s="245"/>
      <c r="L88" s="246"/>
      <c r="M88" s="253"/>
      <c r="N88" s="254"/>
      <c r="O88" s="255"/>
      <c r="P88" s="57"/>
    </row>
    <row r="89" spans="2:19" ht="16.5">
      <c r="B89" s="7"/>
      <c r="C89" s="186"/>
      <c r="D89" s="8">
        <v>3</v>
      </c>
      <c r="E89" s="10" t="s">
        <v>117</v>
      </c>
      <c r="F89" s="10"/>
      <c r="G89" s="10"/>
      <c r="H89" s="10"/>
      <c r="I89" s="135" t="s">
        <v>91</v>
      </c>
      <c r="J89" s="244">
        <v>2</v>
      </c>
      <c r="K89" s="245"/>
      <c r="L89" s="246"/>
      <c r="M89" s="253"/>
      <c r="N89" s="254"/>
      <c r="O89" s="255"/>
      <c r="P89" s="57"/>
    </row>
    <row r="90" spans="2:19" ht="16.5">
      <c r="B90" s="7"/>
      <c r="C90" s="186"/>
      <c r="D90" s="8">
        <v>4</v>
      </c>
      <c r="E90" s="10" t="s">
        <v>118</v>
      </c>
      <c r="F90" s="10"/>
      <c r="G90" s="10"/>
      <c r="H90" s="10"/>
      <c r="I90" s="135" t="s">
        <v>91</v>
      </c>
      <c r="J90" s="244">
        <v>2</v>
      </c>
      <c r="K90" s="245"/>
      <c r="L90" s="246"/>
      <c r="M90" s="253"/>
      <c r="N90" s="254"/>
      <c r="O90" s="255"/>
      <c r="P90" s="57"/>
    </row>
    <row r="91" spans="2:19" ht="16.5">
      <c r="B91" s="7"/>
      <c r="C91" s="186"/>
      <c r="D91" s="8">
        <v>5</v>
      </c>
      <c r="E91" s="10" t="s">
        <v>119</v>
      </c>
      <c r="F91" s="10"/>
      <c r="G91" s="10"/>
      <c r="H91" s="10"/>
      <c r="I91" s="135" t="s">
        <v>91</v>
      </c>
      <c r="J91" s="244">
        <v>2</v>
      </c>
      <c r="K91" s="245"/>
      <c r="L91" s="246"/>
      <c r="M91" s="253"/>
      <c r="N91" s="254"/>
      <c r="O91" s="255"/>
      <c r="P91" s="57"/>
    </row>
    <row r="92" spans="2:19" ht="16.5">
      <c r="B92" s="7"/>
      <c r="C92" s="186"/>
      <c r="D92" s="8">
        <v>6</v>
      </c>
      <c r="E92" s="10" t="s">
        <v>120</v>
      </c>
      <c r="F92" s="10"/>
      <c r="G92" s="10"/>
      <c r="H92" s="10"/>
      <c r="I92" s="103" t="s">
        <v>13</v>
      </c>
      <c r="J92" s="244">
        <v>2</v>
      </c>
      <c r="K92" s="245"/>
      <c r="L92" s="246"/>
      <c r="M92" s="253"/>
      <c r="N92" s="254"/>
      <c r="O92" s="255"/>
      <c r="P92" s="57"/>
    </row>
    <row r="93" spans="2:19" ht="16.5">
      <c r="B93" s="7"/>
      <c r="C93" s="186" t="s">
        <v>14</v>
      </c>
      <c r="D93" s="8" t="s">
        <v>84</v>
      </c>
      <c r="E93" s="10"/>
      <c r="F93" s="10"/>
      <c r="G93" s="10"/>
      <c r="H93" s="10"/>
      <c r="I93" s="101"/>
      <c r="J93" s="247"/>
      <c r="K93" s="248"/>
      <c r="L93" s="249"/>
      <c r="M93" s="250"/>
      <c r="N93" s="251"/>
      <c r="O93" s="252"/>
      <c r="P93" s="57"/>
    </row>
    <row r="94" spans="2:19" ht="16.5">
      <c r="B94" s="7"/>
      <c r="C94" s="8"/>
      <c r="D94" s="8">
        <v>1</v>
      </c>
      <c r="E94" s="10" t="s">
        <v>114</v>
      </c>
      <c r="F94" s="10"/>
      <c r="G94" s="10"/>
      <c r="H94" s="10"/>
      <c r="I94" s="135" t="s">
        <v>91</v>
      </c>
      <c r="J94" s="244">
        <v>2</v>
      </c>
      <c r="K94" s="245"/>
      <c r="L94" s="246"/>
      <c r="M94" s="253"/>
      <c r="N94" s="254"/>
      <c r="O94" s="255"/>
      <c r="P94" s="57"/>
    </row>
    <row r="95" spans="2:19" ht="17.25" thickBot="1">
      <c r="B95" s="7"/>
      <c r="C95" s="8"/>
      <c r="D95" s="8">
        <v>2</v>
      </c>
      <c r="E95" s="10" t="s">
        <v>86</v>
      </c>
      <c r="F95" s="10"/>
      <c r="G95" s="10"/>
      <c r="H95" s="10"/>
      <c r="I95" s="101" t="s">
        <v>11</v>
      </c>
      <c r="J95" s="244">
        <v>1</v>
      </c>
      <c r="K95" s="245"/>
      <c r="L95" s="246"/>
      <c r="M95" s="253"/>
      <c r="N95" s="254"/>
      <c r="O95" s="255"/>
      <c r="P95" s="57"/>
    </row>
    <row r="96" spans="2:19" ht="16.5" thickTop="1">
      <c r="B96" s="234" t="s">
        <v>22</v>
      </c>
      <c r="C96" s="235"/>
      <c r="D96" s="235"/>
      <c r="E96" s="235"/>
      <c r="F96" s="235"/>
      <c r="G96" s="235"/>
      <c r="H96" s="235"/>
      <c r="I96" s="235"/>
      <c r="J96" s="325" t="str">
        <f>ROUND(SUM(J10,J26,J44,J54,J68,J78),0)&amp;" / "&amp;ROUND(SUM(L10,L26,L44,L54,L68,L78),0)</f>
        <v>134 / 100</v>
      </c>
      <c r="K96" s="326"/>
      <c r="L96" s="327"/>
      <c r="M96" s="33" t="s">
        <v>23</v>
      </c>
      <c r="N96" s="43" t="s">
        <v>24</v>
      </c>
      <c r="O96" s="34" t="s">
        <v>25</v>
      </c>
      <c r="P96" s="35"/>
      <c r="Q96" s="40"/>
      <c r="R96" s="40"/>
      <c r="S96" s="40"/>
    </row>
    <row r="97" spans="2:19" ht="16.5" thickBot="1">
      <c r="B97" s="236"/>
      <c r="C97" s="237"/>
      <c r="D97" s="237"/>
      <c r="E97" s="237"/>
      <c r="F97" s="237"/>
      <c r="G97" s="237"/>
      <c r="H97" s="237"/>
      <c r="I97" s="237"/>
      <c r="J97" s="328"/>
      <c r="K97" s="329"/>
      <c r="L97" s="330"/>
      <c r="M97" s="128"/>
      <c r="N97" s="37"/>
      <c r="O97" s="129"/>
      <c r="P97" s="39"/>
      <c r="Q97" s="39"/>
      <c r="R97" s="39"/>
      <c r="S97" s="39"/>
    </row>
    <row r="98" spans="2:19"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</row>
  </sheetData>
  <sheetProtection selectLockedCells="1"/>
  <mergeCells count="196">
    <mergeCell ref="B96:I97"/>
    <mergeCell ref="J96:L97"/>
    <mergeCell ref="D39:H39"/>
    <mergeCell ref="D40:H40"/>
    <mergeCell ref="D67:H67"/>
    <mergeCell ref="D77:H77"/>
    <mergeCell ref="D41:H41"/>
    <mergeCell ref="E42:H42"/>
    <mergeCell ref="E43:H43"/>
    <mergeCell ref="D64:H64"/>
    <mergeCell ref="J40:L40"/>
    <mergeCell ref="J42:L42"/>
    <mergeCell ref="J43:L43"/>
    <mergeCell ref="J41:L41"/>
    <mergeCell ref="J45:L45"/>
    <mergeCell ref="J46:L46"/>
    <mergeCell ref="J47:L47"/>
    <mergeCell ref="J48:L48"/>
    <mergeCell ref="J49:L49"/>
    <mergeCell ref="J50:L50"/>
    <mergeCell ref="D45:H45"/>
    <mergeCell ref="D46:H46"/>
    <mergeCell ref="D47:H47"/>
    <mergeCell ref="D48:H48"/>
    <mergeCell ref="M62:O62"/>
    <mergeCell ref="M49:O49"/>
    <mergeCell ref="M54:O54"/>
    <mergeCell ref="M56:O56"/>
    <mergeCell ref="M57:O57"/>
    <mergeCell ref="M58:O58"/>
    <mergeCell ref="M59:O59"/>
    <mergeCell ref="M60:O60"/>
    <mergeCell ref="M52:O52"/>
    <mergeCell ref="M53:O53"/>
    <mergeCell ref="M55:O55"/>
    <mergeCell ref="M61:O61"/>
    <mergeCell ref="M42:O42"/>
    <mergeCell ref="M43:O43"/>
    <mergeCell ref="M46:O46"/>
    <mergeCell ref="M50:O50"/>
    <mergeCell ref="M48:O48"/>
    <mergeCell ref="J39:L39"/>
    <mergeCell ref="J59:L59"/>
    <mergeCell ref="J60:L60"/>
    <mergeCell ref="J61:L61"/>
    <mergeCell ref="M38:O38"/>
    <mergeCell ref="M39:O39"/>
    <mergeCell ref="M40:O40"/>
    <mergeCell ref="M31:O31"/>
    <mergeCell ref="M32:O32"/>
    <mergeCell ref="M34:O34"/>
    <mergeCell ref="M35:O35"/>
    <mergeCell ref="M41:O41"/>
    <mergeCell ref="D32:H32"/>
    <mergeCell ref="E36:H36"/>
    <mergeCell ref="E37:H37"/>
    <mergeCell ref="E38:H38"/>
    <mergeCell ref="M25:O25"/>
    <mergeCell ref="M21:O21"/>
    <mergeCell ref="M22:O22"/>
    <mergeCell ref="M23:O23"/>
    <mergeCell ref="M24:O24"/>
    <mergeCell ref="M17:O17"/>
    <mergeCell ref="M18:O18"/>
    <mergeCell ref="M19:O19"/>
    <mergeCell ref="M20:O20"/>
    <mergeCell ref="M8:O8"/>
    <mergeCell ref="M9:O9"/>
    <mergeCell ref="M10:O10"/>
    <mergeCell ref="M11:O11"/>
    <mergeCell ref="M13:O13"/>
    <mergeCell ref="B8:I8"/>
    <mergeCell ref="J12:L12"/>
    <mergeCell ref="J13:L13"/>
    <mergeCell ref="E20:H20"/>
    <mergeCell ref="M12:O12"/>
    <mergeCell ref="M14:O14"/>
    <mergeCell ref="M15:O15"/>
    <mergeCell ref="M16:O16"/>
    <mergeCell ref="J14:L14"/>
    <mergeCell ref="J15:L15"/>
    <mergeCell ref="J16:L16"/>
    <mergeCell ref="J17:L17"/>
    <mergeCell ref="J18:L18"/>
    <mergeCell ref="J19:L19"/>
    <mergeCell ref="J20:L20"/>
    <mergeCell ref="M83:O83"/>
    <mergeCell ref="M84:O84"/>
    <mergeCell ref="M85:O85"/>
    <mergeCell ref="M93:O93"/>
    <mergeCell ref="M95:O95"/>
    <mergeCell ref="M66:O66"/>
    <mergeCell ref="M67:O67"/>
    <mergeCell ref="M69:O69"/>
    <mergeCell ref="M70:O70"/>
    <mergeCell ref="M72:O72"/>
    <mergeCell ref="M73:O73"/>
    <mergeCell ref="M75:O75"/>
    <mergeCell ref="M94:O94"/>
    <mergeCell ref="M79:O79"/>
    <mergeCell ref="M80:O80"/>
    <mergeCell ref="M81:O81"/>
    <mergeCell ref="M76:O76"/>
    <mergeCell ref="M77:O77"/>
    <mergeCell ref="M78:O78"/>
    <mergeCell ref="M71:O71"/>
    <mergeCell ref="M74:O74"/>
    <mergeCell ref="M68:O68"/>
    <mergeCell ref="M82:O82"/>
    <mergeCell ref="M26:O26"/>
    <mergeCell ref="M63:O63"/>
    <mergeCell ref="M64:O64"/>
    <mergeCell ref="M65:O65"/>
    <mergeCell ref="M47:O47"/>
    <mergeCell ref="M33:O33"/>
    <mergeCell ref="J32:L32"/>
    <mergeCell ref="J33:L33"/>
    <mergeCell ref="J51:L51"/>
    <mergeCell ref="J52:L52"/>
    <mergeCell ref="J53:L53"/>
    <mergeCell ref="J55:L55"/>
    <mergeCell ref="J56:L56"/>
    <mergeCell ref="J57:L57"/>
    <mergeCell ref="J58:L58"/>
    <mergeCell ref="M27:O27"/>
    <mergeCell ref="M44:O44"/>
    <mergeCell ref="M45:O45"/>
    <mergeCell ref="M28:O28"/>
    <mergeCell ref="M29:O29"/>
    <mergeCell ref="M30:O30"/>
    <mergeCell ref="J35:J38"/>
    <mergeCell ref="M36:O36"/>
    <mergeCell ref="M37:O37"/>
    <mergeCell ref="B5:I5"/>
    <mergeCell ref="B6:I6"/>
    <mergeCell ref="J63:L63"/>
    <mergeCell ref="J64:L64"/>
    <mergeCell ref="J65:L65"/>
    <mergeCell ref="J66:L66"/>
    <mergeCell ref="J67:L67"/>
    <mergeCell ref="J69:L69"/>
    <mergeCell ref="J70:L70"/>
    <mergeCell ref="J31:L31"/>
    <mergeCell ref="J8:L9"/>
    <mergeCell ref="J21:L21"/>
    <mergeCell ref="J22:L22"/>
    <mergeCell ref="J24:L24"/>
    <mergeCell ref="D27:H27"/>
    <mergeCell ref="D50:H50"/>
    <mergeCell ref="D28:H28"/>
    <mergeCell ref="D29:H29"/>
    <mergeCell ref="D30:H30"/>
    <mergeCell ref="J30:L30"/>
    <mergeCell ref="D51:H51"/>
    <mergeCell ref="D52:H52"/>
    <mergeCell ref="D53:H53"/>
    <mergeCell ref="E35:H35"/>
    <mergeCell ref="D49:H49"/>
    <mergeCell ref="J71:L71"/>
    <mergeCell ref="J62:L62"/>
    <mergeCell ref="J72:L72"/>
    <mergeCell ref="J25:L25"/>
    <mergeCell ref="J11:L11"/>
    <mergeCell ref="J23:L23"/>
    <mergeCell ref="J27:L27"/>
    <mergeCell ref="J28:L28"/>
    <mergeCell ref="J29:L29"/>
    <mergeCell ref="J81:L81"/>
    <mergeCell ref="J82:L82"/>
    <mergeCell ref="J83:L83"/>
    <mergeCell ref="J84:L84"/>
    <mergeCell ref="J85:L85"/>
    <mergeCell ref="J73:L73"/>
    <mergeCell ref="J74:L74"/>
    <mergeCell ref="J75:L75"/>
    <mergeCell ref="J76:L76"/>
    <mergeCell ref="J77:L77"/>
    <mergeCell ref="J79:L79"/>
    <mergeCell ref="J80:L80"/>
    <mergeCell ref="J91:L91"/>
    <mergeCell ref="J92:L92"/>
    <mergeCell ref="J93:L93"/>
    <mergeCell ref="J94:L94"/>
    <mergeCell ref="J95:L95"/>
    <mergeCell ref="M86:O86"/>
    <mergeCell ref="M87:O87"/>
    <mergeCell ref="M88:O88"/>
    <mergeCell ref="M89:O89"/>
    <mergeCell ref="M90:O90"/>
    <mergeCell ref="M91:O91"/>
    <mergeCell ref="M92:O92"/>
    <mergeCell ref="J86:L86"/>
    <mergeCell ref="J87:L87"/>
    <mergeCell ref="J88:L88"/>
    <mergeCell ref="J89:L89"/>
    <mergeCell ref="J90:L90"/>
  </mergeCells>
  <phoneticPr fontId="20" type="noConversion"/>
  <dataValidations count="1">
    <dataValidation type="whole" allowBlank="1" showInputMessage="1" showErrorMessage="1" errorTitle="Perhatikan" error="Skor hanya 1 atau 0" sqref="K44" xr:uid="{00000000-0002-0000-0100-000000000000}">
      <formula1>0</formula1>
      <formula2>1</formula2>
    </dataValidation>
  </dataValidations>
  <pageMargins left="0.25" right="0.25" top="0.75" bottom="0.75" header="0.3" footer="0.3"/>
  <pageSetup paperSize="9" scale="77" fitToHeight="0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pageSetUpPr fitToPage="1"/>
  </sheetPr>
  <dimension ref="B6:S82"/>
  <sheetViews>
    <sheetView topLeftCell="E55" zoomScale="80" zoomScaleNormal="80" workbookViewId="0">
      <selection activeCell="Q57" sqref="Q57"/>
    </sheetView>
  </sheetViews>
  <sheetFormatPr defaultColWidth="11" defaultRowHeight="15.75"/>
  <cols>
    <col min="1" max="1" width="4.25" customWidth="1"/>
    <col min="2" max="2" width="2.375" customWidth="1"/>
    <col min="3" max="3" width="3.625" customWidth="1"/>
    <col min="4" max="4" width="2.625" customWidth="1"/>
    <col min="5" max="6" width="2.375" customWidth="1"/>
    <col min="7" max="7" width="2.125" customWidth="1"/>
    <col min="8" max="8" width="33" customWidth="1"/>
    <col min="9" max="9" width="7.375" customWidth="1"/>
    <col min="10" max="10" width="3.125" bestFit="1" customWidth="1"/>
    <col min="11" max="11" width="2.5" customWidth="1"/>
    <col min="12" max="12" width="3.875" customWidth="1"/>
    <col min="13" max="13" width="16.875" customWidth="1"/>
    <col min="14" max="14" width="2.5" customWidth="1"/>
    <col min="15" max="15" width="32.875" customWidth="1"/>
  </cols>
  <sheetData>
    <row r="6" spans="2:17">
      <c r="B6" s="199" t="s">
        <v>0</v>
      </c>
      <c r="C6" s="199"/>
      <c r="D6" s="199"/>
      <c r="E6" s="199"/>
      <c r="F6" s="199"/>
      <c r="G6" s="199"/>
      <c r="H6" s="199"/>
      <c r="I6" s="1"/>
      <c r="J6" s="17"/>
      <c r="K6" s="17"/>
      <c r="L6" s="17"/>
      <c r="M6" s="27" t="s">
        <v>1</v>
      </c>
      <c r="N6" s="17"/>
      <c r="O6" s="28"/>
    </row>
    <row r="7" spans="2:17">
      <c r="B7" s="315" t="s">
        <v>2</v>
      </c>
      <c r="C7" s="315"/>
      <c r="D7" s="315"/>
      <c r="E7" s="315"/>
      <c r="F7" s="315"/>
      <c r="G7" s="315"/>
      <c r="H7" s="315"/>
      <c r="I7" s="2"/>
      <c r="J7" s="17"/>
      <c r="K7" s="17"/>
      <c r="L7" s="17"/>
      <c r="M7" s="29" t="s">
        <v>3</v>
      </c>
      <c r="N7" s="17"/>
      <c r="O7" s="28"/>
    </row>
    <row r="8" spans="2:17">
      <c r="B8" s="316" t="s">
        <v>4</v>
      </c>
      <c r="C8" s="317"/>
      <c r="D8" s="317"/>
      <c r="E8" s="317"/>
      <c r="F8" s="317"/>
      <c r="G8" s="317"/>
      <c r="H8" s="317"/>
      <c r="I8" s="18"/>
      <c r="J8" s="285" t="s">
        <v>5</v>
      </c>
      <c r="K8" s="286"/>
      <c r="L8" s="287"/>
      <c r="M8" s="318" t="s">
        <v>6</v>
      </c>
      <c r="N8" s="319"/>
      <c r="O8" s="320"/>
    </row>
    <row r="9" spans="2:17" ht="16.5" thickBot="1">
      <c r="B9" s="3" t="s">
        <v>7</v>
      </c>
      <c r="C9" s="3"/>
      <c r="D9" s="4"/>
      <c r="E9" s="4"/>
      <c r="F9" s="4"/>
      <c r="G9" s="4"/>
      <c r="H9" s="4"/>
      <c r="I9" s="19" t="s">
        <v>5</v>
      </c>
      <c r="J9" s="288"/>
      <c r="K9" s="289"/>
      <c r="L9" s="290"/>
      <c r="M9" s="321" t="s">
        <v>8</v>
      </c>
      <c r="N9" s="322"/>
      <c r="O9" s="323"/>
    </row>
    <row r="10" spans="2:17" ht="18" thickTop="1" thickBot="1">
      <c r="B10" s="5">
        <v>1</v>
      </c>
      <c r="C10" s="6" t="s">
        <v>30</v>
      </c>
      <c r="D10" s="6"/>
      <c r="E10" s="6"/>
      <c r="F10" s="6"/>
      <c r="G10" s="6"/>
      <c r="H10" s="13"/>
      <c r="I10" s="20"/>
      <c r="J10" s="21">
        <f>SUM(J11:L22)</f>
        <v>18</v>
      </c>
      <c r="K10" s="22" t="s">
        <v>10</v>
      </c>
      <c r="L10" s="23">
        <f>(J10/18)*10</f>
        <v>10</v>
      </c>
      <c r="M10" s="309" t="s">
        <v>89</v>
      </c>
      <c r="N10" s="310"/>
      <c r="O10" s="311"/>
      <c r="P10">
        <v>10</v>
      </c>
    </row>
    <row r="11" spans="2:17" ht="17.25" thickBot="1">
      <c r="B11" s="7"/>
      <c r="C11" s="68" t="s">
        <v>9</v>
      </c>
      <c r="D11" s="8" t="s">
        <v>36</v>
      </c>
      <c r="E11" s="8"/>
      <c r="F11" s="8"/>
      <c r="G11" s="8"/>
      <c r="H11" s="8"/>
      <c r="I11" s="24"/>
      <c r="J11" s="291"/>
      <c r="K11" s="292"/>
      <c r="L11" s="293"/>
      <c r="M11" s="324"/>
      <c r="N11" s="226"/>
      <c r="O11" s="227"/>
    </row>
    <row r="12" spans="2:17" ht="17.25" thickBot="1">
      <c r="B12" s="7"/>
      <c r="C12" s="68"/>
      <c r="D12" s="8">
        <v>1</v>
      </c>
      <c r="E12" s="72" t="s">
        <v>37</v>
      </c>
      <c r="F12" s="8"/>
      <c r="G12" s="8"/>
      <c r="H12" s="8"/>
      <c r="I12" s="42" t="s">
        <v>13</v>
      </c>
      <c r="J12" s="74"/>
      <c r="K12" s="75">
        <v>2</v>
      </c>
      <c r="L12" s="76"/>
      <c r="M12" s="50"/>
      <c r="N12" s="51"/>
      <c r="O12" s="52"/>
      <c r="Q12">
        <v>2</v>
      </c>
    </row>
    <row r="13" spans="2:17" ht="17.25" thickBot="1">
      <c r="B13" s="7"/>
      <c r="C13" s="68"/>
      <c r="D13" s="8">
        <v>2</v>
      </c>
      <c r="E13" s="72" t="s">
        <v>38</v>
      </c>
      <c r="F13" s="8"/>
      <c r="G13" s="8"/>
      <c r="H13" s="8"/>
      <c r="I13" s="42" t="s">
        <v>13</v>
      </c>
      <c r="J13" s="79"/>
      <c r="K13" s="80">
        <v>2</v>
      </c>
      <c r="L13" s="81"/>
      <c r="M13" s="324"/>
      <c r="N13" s="226"/>
      <c r="O13" s="227"/>
      <c r="Q13">
        <v>2</v>
      </c>
    </row>
    <row r="14" spans="2:17" ht="17.25" thickBot="1">
      <c r="B14" s="7"/>
      <c r="C14" s="68"/>
      <c r="D14" s="8">
        <v>3</v>
      </c>
      <c r="E14" s="72" t="s">
        <v>39</v>
      </c>
      <c r="F14" s="8"/>
      <c r="G14" s="8"/>
      <c r="H14" s="8"/>
      <c r="I14" s="42" t="s">
        <v>13</v>
      </c>
      <c r="J14" s="77"/>
      <c r="K14" s="77">
        <v>2</v>
      </c>
      <c r="L14" s="77"/>
      <c r="M14" s="48"/>
      <c r="N14" s="49"/>
      <c r="O14" s="67"/>
      <c r="Q14">
        <v>2</v>
      </c>
    </row>
    <row r="15" spans="2:17" ht="17.25" thickBot="1">
      <c r="B15" s="7"/>
      <c r="C15" s="68"/>
      <c r="D15" s="8"/>
      <c r="E15" s="72" t="s">
        <v>40</v>
      </c>
      <c r="F15" s="8"/>
      <c r="G15" s="8"/>
      <c r="H15" s="8"/>
      <c r="I15" s="42" t="s">
        <v>13</v>
      </c>
      <c r="J15" s="77"/>
      <c r="K15" s="77">
        <v>2</v>
      </c>
      <c r="L15" s="77"/>
      <c r="M15" s="48"/>
      <c r="N15" s="49"/>
      <c r="O15" s="67"/>
      <c r="Q15">
        <v>2</v>
      </c>
    </row>
    <row r="16" spans="2:17" ht="17.25" thickBot="1">
      <c r="B16" s="7"/>
      <c r="C16" s="68"/>
      <c r="D16" s="8"/>
      <c r="E16" s="72" t="s">
        <v>41</v>
      </c>
      <c r="F16" s="8"/>
      <c r="G16" s="8"/>
      <c r="H16" s="8"/>
      <c r="I16" s="42" t="s">
        <v>11</v>
      </c>
      <c r="J16" s="77"/>
      <c r="K16" s="77">
        <v>1</v>
      </c>
      <c r="L16" s="77"/>
      <c r="M16" s="48"/>
      <c r="N16" s="49"/>
      <c r="O16" s="67"/>
      <c r="Q16">
        <v>1</v>
      </c>
    </row>
    <row r="17" spans="2:17" ht="17.25" thickBot="1">
      <c r="B17" s="7"/>
      <c r="C17" s="68"/>
      <c r="D17" s="8"/>
      <c r="E17" s="8" t="s">
        <v>43</v>
      </c>
      <c r="F17" s="8"/>
      <c r="G17" s="8"/>
      <c r="H17" s="8"/>
      <c r="I17" s="42" t="s">
        <v>13</v>
      </c>
      <c r="J17" s="77"/>
      <c r="K17" s="77">
        <v>2</v>
      </c>
      <c r="L17" s="77"/>
      <c r="M17" s="48"/>
      <c r="N17" s="49"/>
      <c r="O17" s="67"/>
      <c r="Q17">
        <v>2</v>
      </c>
    </row>
    <row r="18" spans="2:17" ht="17.25" thickBot="1">
      <c r="B18" s="7"/>
      <c r="C18" s="68"/>
      <c r="D18" s="8"/>
      <c r="E18" s="8" t="s">
        <v>42</v>
      </c>
      <c r="F18" s="8"/>
      <c r="G18" s="8"/>
      <c r="H18" s="8"/>
      <c r="I18" s="42" t="s">
        <v>13</v>
      </c>
      <c r="J18" s="77"/>
      <c r="K18" s="77">
        <v>2</v>
      </c>
      <c r="L18" s="77"/>
      <c r="M18" s="48"/>
      <c r="N18" s="49"/>
      <c r="O18" s="67"/>
      <c r="Q18">
        <v>2</v>
      </c>
    </row>
    <row r="19" spans="2:17" ht="17.25" thickBot="1">
      <c r="B19" s="7"/>
      <c r="C19" s="68"/>
      <c r="D19" s="8"/>
      <c r="E19" s="8" t="s">
        <v>44</v>
      </c>
      <c r="F19" s="8"/>
      <c r="G19" s="8"/>
      <c r="H19" s="8"/>
      <c r="I19" s="42" t="s">
        <v>13</v>
      </c>
      <c r="J19" s="77"/>
      <c r="K19" s="77">
        <v>2</v>
      </c>
      <c r="L19" s="77"/>
      <c r="M19" s="48"/>
      <c r="N19" s="49"/>
      <c r="O19" s="67"/>
      <c r="Q19">
        <v>2</v>
      </c>
    </row>
    <row r="20" spans="2:17" ht="17.25" thickBot="1">
      <c r="B20" s="7"/>
      <c r="C20" s="68"/>
      <c r="D20" s="8"/>
      <c r="E20" s="8" t="s">
        <v>49</v>
      </c>
      <c r="F20" s="8"/>
      <c r="G20" s="8"/>
      <c r="H20" s="8"/>
      <c r="I20" s="42" t="s">
        <v>13</v>
      </c>
      <c r="J20" s="77"/>
      <c r="K20" s="77">
        <v>2</v>
      </c>
      <c r="L20" s="77"/>
      <c r="M20" s="48"/>
      <c r="N20" s="49"/>
      <c r="O20" s="67"/>
      <c r="Q20">
        <v>2</v>
      </c>
    </row>
    <row r="21" spans="2:17" ht="17.25" customHeight="1" thickBot="1">
      <c r="B21" s="7"/>
      <c r="C21" s="68"/>
      <c r="D21" s="8"/>
      <c r="E21" s="231" t="s">
        <v>50</v>
      </c>
      <c r="F21" s="231"/>
      <c r="G21" s="231"/>
      <c r="H21" s="231"/>
      <c r="I21" s="42" t="s">
        <v>11</v>
      </c>
      <c r="J21" s="77"/>
      <c r="K21" s="77">
        <v>1</v>
      </c>
      <c r="L21" s="77"/>
      <c r="M21" s="48"/>
      <c r="N21" s="49"/>
      <c r="O21" s="67"/>
      <c r="Q21">
        <v>1</v>
      </c>
    </row>
    <row r="22" spans="2:17" ht="17.25" thickBot="1">
      <c r="B22" s="7"/>
      <c r="C22" s="68"/>
      <c r="D22" s="8"/>
      <c r="E22" s="8"/>
      <c r="F22" s="8"/>
      <c r="G22" s="8"/>
      <c r="H22" s="8"/>
      <c r="I22" s="42"/>
      <c r="J22" s="77"/>
      <c r="K22" s="77"/>
      <c r="L22" s="77"/>
      <c r="M22" s="48"/>
      <c r="N22" s="49"/>
      <c r="O22" s="67"/>
    </row>
    <row r="23" spans="2:17" ht="18" thickTop="1" thickBot="1">
      <c r="B23" s="71">
        <v>2</v>
      </c>
      <c r="C23" s="69" t="s">
        <v>31</v>
      </c>
      <c r="D23" s="9"/>
      <c r="E23" s="9"/>
      <c r="F23" s="9"/>
      <c r="G23" s="14"/>
      <c r="H23" s="15"/>
      <c r="I23" s="25"/>
      <c r="J23" s="21">
        <f>SUM(J24:L30)</f>
        <v>12</v>
      </c>
      <c r="K23" s="22" t="s">
        <v>10</v>
      </c>
      <c r="L23" s="23">
        <f>(J23/12)*25</f>
        <v>25</v>
      </c>
      <c r="M23" s="309" t="s">
        <v>27</v>
      </c>
      <c r="N23" s="310"/>
      <c r="O23" s="311"/>
      <c r="P23">
        <v>25</v>
      </c>
      <c r="Q23">
        <f>SUM(Q12:Q21)</f>
        <v>18</v>
      </c>
    </row>
    <row r="24" spans="2:17" ht="16.5" customHeight="1">
      <c r="B24" s="7"/>
      <c r="C24" s="70" t="s">
        <v>9</v>
      </c>
      <c r="D24" s="231" t="s">
        <v>45</v>
      </c>
      <c r="E24" s="231"/>
      <c r="F24" s="231"/>
      <c r="G24" s="231"/>
      <c r="H24" s="231"/>
      <c r="I24" s="10" t="s">
        <v>13</v>
      </c>
      <c r="J24" s="92"/>
      <c r="K24" s="92">
        <v>2</v>
      </c>
      <c r="L24" s="92"/>
      <c r="M24" s="229"/>
      <c r="N24" s="229"/>
      <c r="O24" s="230"/>
      <c r="Q24">
        <v>2</v>
      </c>
    </row>
    <row r="25" spans="2:17" ht="16.5" customHeight="1">
      <c r="B25" s="7"/>
      <c r="C25" s="70" t="s">
        <v>12</v>
      </c>
      <c r="D25" s="231" t="s">
        <v>46</v>
      </c>
      <c r="E25" s="231"/>
      <c r="F25" s="231"/>
      <c r="G25" s="231"/>
      <c r="H25" s="231"/>
      <c r="I25" s="10" t="s">
        <v>13</v>
      </c>
      <c r="J25" s="92"/>
      <c r="K25" s="92">
        <v>2</v>
      </c>
      <c r="L25" s="92"/>
      <c r="M25" s="46"/>
      <c r="N25" s="46"/>
      <c r="O25" s="47"/>
      <c r="Q25">
        <v>2</v>
      </c>
    </row>
    <row r="26" spans="2:17" ht="16.5" customHeight="1">
      <c r="B26" s="7"/>
      <c r="C26" s="73" t="s">
        <v>14</v>
      </c>
      <c r="D26" s="231" t="s">
        <v>47</v>
      </c>
      <c r="E26" s="231"/>
      <c r="F26" s="231"/>
      <c r="G26" s="231"/>
      <c r="H26" s="231"/>
      <c r="I26" s="10" t="s">
        <v>13</v>
      </c>
      <c r="J26" s="92"/>
      <c r="K26" s="92">
        <v>2</v>
      </c>
      <c r="L26" s="92"/>
      <c r="M26" s="46"/>
      <c r="N26" s="46"/>
      <c r="O26" s="47"/>
      <c r="Q26">
        <v>2</v>
      </c>
    </row>
    <row r="27" spans="2:17" ht="16.5" customHeight="1">
      <c r="B27" s="7"/>
      <c r="C27" s="70" t="s">
        <v>28</v>
      </c>
      <c r="D27" s="231" t="s">
        <v>48</v>
      </c>
      <c r="E27" s="231"/>
      <c r="F27" s="231"/>
      <c r="G27" s="231"/>
      <c r="H27" s="231"/>
      <c r="I27" s="10" t="s">
        <v>13</v>
      </c>
      <c r="J27" s="92"/>
      <c r="K27" s="92">
        <v>2</v>
      </c>
      <c r="L27" s="92"/>
      <c r="M27" s="46"/>
      <c r="N27" s="46"/>
      <c r="O27" s="47"/>
      <c r="Q27">
        <v>2</v>
      </c>
    </row>
    <row r="28" spans="2:17" ht="16.5" customHeight="1">
      <c r="B28" s="7"/>
      <c r="C28" s="70" t="s">
        <v>29</v>
      </c>
      <c r="D28" s="56" t="s">
        <v>52</v>
      </c>
      <c r="E28" s="56"/>
      <c r="F28" s="56"/>
      <c r="G28" s="56"/>
      <c r="H28" s="56"/>
      <c r="I28" s="10" t="s">
        <v>13</v>
      </c>
      <c r="J28" s="92"/>
      <c r="K28" s="92">
        <v>2</v>
      </c>
      <c r="L28" s="92"/>
      <c r="M28" s="46"/>
      <c r="N28" s="46"/>
      <c r="O28" s="47"/>
      <c r="Q28">
        <v>2</v>
      </c>
    </row>
    <row r="29" spans="2:17" ht="16.5" customHeight="1">
      <c r="B29" s="7"/>
      <c r="C29" s="70" t="s">
        <v>51</v>
      </c>
      <c r="D29" s="56" t="s">
        <v>53</v>
      </c>
      <c r="E29" s="56"/>
      <c r="F29" s="56"/>
      <c r="G29" s="56"/>
      <c r="H29" s="56"/>
      <c r="I29" s="10"/>
      <c r="J29" s="92"/>
      <c r="K29" s="92"/>
      <c r="L29" s="92"/>
      <c r="M29" s="46"/>
      <c r="N29" s="46"/>
      <c r="O29" s="47"/>
    </row>
    <row r="30" spans="2:17" ht="16.5" customHeight="1">
      <c r="B30" s="7"/>
      <c r="C30" s="10"/>
      <c r="D30" s="55">
        <v>1</v>
      </c>
      <c r="E30" s="8" t="s">
        <v>54</v>
      </c>
      <c r="F30" s="8"/>
      <c r="G30" s="8"/>
      <c r="H30" s="8"/>
      <c r="I30" s="10" t="s">
        <v>13</v>
      </c>
      <c r="J30" s="92"/>
      <c r="K30" s="92">
        <v>2</v>
      </c>
      <c r="L30" s="92"/>
      <c r="M30" s="46"/>
      <c r="N30" s="46"/>
      <c r="O30" s="47"/>
      <c r="Q30">
        <v>2</v>
      </c>
    </row>
    <row r="31" spans="2:17" ht="17.25" thickBot="1">
      <c r="B31" s="84">
        <v>3</v>
      </c>
      <c r="C31" s="85" t="s">
        <v>32</v>
      </c>
      <c r="D31" s="86"/>
      <c r="E31" s="86"/>
      <c r="F31" s="86"/>
      <c r="G31" s="86"/>
      <c r="H31" s="87"/>
      <c r="I31" s="88"/>
      <c r="J31" s="89">
        <f>SUM(J32:L39)</f>
        <v>12</v>
      </c>
      <c r="K31" s="90" t="s">
        <v>10</v>
      </c>
      <c r="L31" s="91">
        <f>(J31/12)*10</f>
        <v>10</v>
      </c>
      <c r="M31" s="312" t="s">
        <v>26</v>
      </c>
      <c r="N31" s="313"/>
      <c r="O31" s="314"/>
      <c r="P31">
        <v>10</v>
      </c>
    </row>
    <row r="32" spans="2:17" ht="16.5">
      <c r="B32" s="7"/>
      <c r="C32" s="11"/>
      <c r="D32" s="41" t="s">
        <v>15</v>
      </c>
      <c r="E32" s="10" t="s">
        <v>55</v>
      </c>
      <c r="F32" s="10"/>
      <c r="G32" s="10"/>
      <c r="H32" s="10"/>
      <c r="I32" s="24"/>
      <c r="J32" s="291"/>
      <c r="K32" s="292"/>
      <c r="L32" s="293"/>
      <c r="M32" s="303"/>
      <c r="N32" s="304"/>
      <c r="O32" s="305"/>
    </row>
    <row r="33" spans="2:17" ht="16.5">
      <c r="B33" s="7"/>
      <c r="C33" s="11"/>
      <c r="D33" s="12"/>
      <c r="E33" s="10" t="s">
        <v>16</v>
      </c>
      <c r="F33" s="10" t="s">
        <v>56</v>
      </c>
      <c r="G33" s="10"/>
      <c r="H33" s="10"/>
      <c r="I33" s="24" t="s">
        <v>13</v>
      </c>
      <c r="J33" s="74"/>
      <c r="K33" s="75">
        <v>2</v>
      </c>
      <c r="L33" s="76"/>
      <c r="M33" s="306"/>
      <c r="N33" s="307"/>
      <c r="O33" s="308"/>
      <c r="Q33">
        <v>2</v>
      </c>
    </row>
    <row r="34" spans="2:17" ht="16.5">
      <c r="B34" s="7"/>
      <c r="C34" s="11"/>
      <c r="D34" s="12"/>
      <c r="E34" s="10" t="s">
        <v>17</v>
      </c>
      <c r="F34" s="294" t="s">
        <v>61</v>
      </c>
      <c r="G34" s="295"/>
      <c r="H34" s="295"/>
      <c r="I34" s="24" t="s">
        <v>13</v>
      </c>
      <c r="J34" s="74"/>
      <c r="K34" s="75">
        <v>2</v>
      </c>
      <c r="L34" s="76"/>
      <c r="M34" s="299"/>
      <c r="N34" s="229"/>
      <c r="O34" s="230"/>
      <c r="Q34">
        <v>2</v>
      </c>
    </row>
    <row r="35" spans="2:17" ht="16.5">
      <c r="B35" s="7"/>
      <c r="C35" s="11"/>
      <c r="D35" s="12"/>
      <c r="E35" s="10" t="s">
        <v>18</v>
      </c>
      <c r="F35" s="294" t="s">
        <v>57</v>
      </c>
      <c r="G35" s="295"/>
      <c r="H35" s="295"/>
      <c r="I35" s="24" t="s">
        <v>13</v>
      </c>
      <c r="J35" s="74"/>
      <c r="K35" s="75">
        <v>2</v>
      </c>
      <c r="L35" s="76"/>
      <c r="M35" s="299"/>
      <c r="N35" s="229"/>
      <c r="O35" s="230"/>
      <c r="Q35">
        <v>2</v>
      </c>
    </row>
    <row r="36" spans="2:17" ht="16.5">
      <c r="B36" s="7"/>
      <c r="C36" s="11"/>
      <c r="D36" s="12"/>
      <c r="E36" s="10" t="s">
        <v>19</v>
      </c>
      <c r="F36" s="41" t="s">
        <v>58</v>
      </c>
      <c r="G36" s="56"/>
      <c r="H36" s="56"/>
      <c r="I36" s="24" t="s">
        <v>13</v>
      </c>
      <c r="J36" s="74"/>
      <c r="K36" s="75">
        <v>2</v>
      </c>
      <c r="L36" s="76"/>
      <c r="M36" s="299"/>
      <c r="N36" s="229"/>
      <c r="O36" s="230"/>
      <c r="Q36">
        <v>2</v>
      </c>
    </row>
    <row r="37" spans="2:17" ht="16.5">
      <c r="B37" s="7"/>
      <c r="C37" s="11"/>
      <c r="D37" s="12"/>
      <c r="E37" s="10" t="s">
        <v>20</v>
      </c>
      <c r="F37" s="10" t="s">
        <v>59</v>
      </c>
      <c r="G37" s="10"/>
      <c r="H37" s="10"/>
      <c r="I37" s="24" t="s">
        <v>13</v>
      </c>
      <c r="J37" s="74"/>
      <c r="K37" s="75">
        <v>2</v>
      </c>
      <c r="L37" s="76"/>
      <c r="M37" s="299"/>
      <c r="N37" s="229"/>
      <c r="O37" s="230"/>
      <c r="Q37">
        <v>2</v>
      </c>
    </row>
    <row r="38" spans="2:17" ht="16.5">
      <c r="B38" s="7"/>
      <c r="C38" s="11"/>
      <c r="D38" s="12"/>
      <c r="E38" s="10" t="s">
        <v>21</v>
      </c>
      <c r="F38" s="10" t="s">
        <v>60</v>
      </c>
      <c r="G38" s="10"/>
      <c r="H38" s="10"/>
      <c r="I38" s="24" t="s">
        <v>13</v>
      </c>
      <c r="J38" s="74"/>
      <c r="K38" s="75">
        <v>2</v>
      </c>
      <c r="L38" s="76"/>
      <c r="M38" s="299"/>
      <c r="N38" s="229"/>
      <c r="O38" s="230"/>
      <c r="P38" s="57"/>
      <c r="Q38">
        <v>2</v>
      </c>
    </row>
    <row r="39" spans="2:17" ht="17.25" thickBot="1">
      <c r="B39" s="7"/>
      <c r="C39" s="11"/>
      <c r="D39" s="11"/>
      <c r="E39" s="11"/>
      <c r="F39" s="8"/>
      <c r="G39" s="8"/>
      <c r="H39" s="8"/>
      <c r="I39" s="24"/>
      <c r="J39" s="291"/>
      <c r="K39" s="292"/>
      <c r="L39" s="293"/>
      <c r="M39" s="299"/>
      <c r="N39" s="229"/>
      <c r="O39" s="230"/>
    </row>
    <row r="40" spans="2:17" ht="17.25" thickTop="1">
      <c r="B40" s="58">
        <v>4</v>
      </c>
      <c r="C40" s="59" t="s">
        <v>33</v>
      </c>
      <c r="D40" s="16"/>
      <c r="E40" s="32"/>
      <c r="F40" s="60"/>
      <c r="G40" s="31"/>
      <c r="H40" s="31"/>
      <c r="I40" s="26"/>
      <c r="J40" s="74">
        <f>SUM(J41:L52)</f>
        <v>21</v>
      </c>
      <c r="K40" s="82" t="s">
        <v>10</v>
      </c>
      <c r="L40" s="23">
        <f>(J40/21)*35</f>
        <v>35</v>
      </c>
      <c r="M40" s="300"/>
      <c r="N40" s="301"/>
      <c r="O40" s="302"/>
      <c r="P40">
        <v>35</v>
      </c>
    </row>
    <row r="41" spans="2:17" ht="16.5">
      <c r="B41" s="61"/>
      <c r="C41" s="65">
        <v>1</v>
      </c>
      <c r="D41" s="11" t="s">
        <v>62</v>
      </c>
      <c r="E41" s="63"/>
      <c r="F41" s="64"/>
      <c r="G41" s="10"/>
      <c r="H41" s="10"/>
      <c r="I41" s="24" t="s">
        <v>13</v>
      </c>
      <c r="J41" s="74"/>
      <c r="K41" s="75">
        <v>2</v>
      </c>
      <c r="L41" s="76"/>
      <c r="M41" s="45"/>
      <c r="N41" s="46"/>
      <c r="O41" s="47"/>
      <c r="P41" t="s">
        <v>63</v>
      </c>
    </row>
    <row r="42" spans="2:17" ht="16.5">
      <c r="B42" s="7"/>
      <c r="C42" s="11">
        <v>2</v>
      </c>
      <c r="D42" s="11" t="s">
        <v>64</v>
      </c>
      <c r="E42" s="11"/>
      <c r="F42" s="10"/>
      <c r="G42" s="10"/>
      <c r="H42" s="10"/>
      <c r="I42" s="24" t="s">
        <v>13</v>
      </c>
      <c r="J42" s="74"/>
      <c r="K42" s="75">
        <v>2</v>
      </c>
      <c r="L42" s="76"/>
      <c r="M42" s="299"/>
      <c r="N42" s="229"/>
      <c r="O42" s="230"/>
    </row>
    <row r="43" spans="2:17" ht="16.5">
      <c r="B43" s="7"/>
      <c r="C43" s="11">
        <v>3</v>
      </c>
      <c r="D43" s="11" t="s">
        <v>65</v>
      </c>
      <c r="E43" s="11"/>
      <c r="F43" s="10"/>
      <c r="G43" s="10"/>
      <c r="H43" s="10"/>
      <c r="I43" s="24" t="s">
        <v>13</v>
      </c>
      <c r="J43" s="74"/>
      <c r="K43" s="75">
        <v>2</v>
      </c>
      <c r="L43" s="76"/>
      <c r="M43" s="299"/>
      <c r="N43" s="229"/>
      <c r="O43" s="230"/>
    </row>
    <row r="44" spans="2:17" ht="16.5">
      <c r="B44" s="7"/>
      <c r="C44" s="11">
        <v>4</v>
      </c>
      <c r="D44" s="11" t="s">
        <v>66</v>
      </c>
      <c r="E44" s="11"/>
      <c r="F44" s="10"/>
      <c r="G44" s="10"/>
      <c r="H44" s="10"/>
      <c r="I44" s="24" t="s">
        <v>13</v>
      </c>
      <c r="J44" s="74"/>
      <c r="K44" s="75">
        <v>2</v>
      </c>
      <c r="L44" s="76"/>
      <c r="M44" s="299"/>
      <c r="N44" s="229"/>
      <c r="O44" s="230"/>
    </row>
    <row r="45" spans="2:17" ht="16.5">
      <c r="B45" s="7"/>
      <c r="C45" s="11">
        <v>5</v>
      </c>
      <c r="D45" s="11" t="s">
        <v>67</v>
      </c>
      <c r="E45" s="11"/>
      <c r="F45" s="10"/>
      <c r="G45" s="10"/>
      <c r="H45" s="10"/>
      <c r="I45" s="24" t="s">
        <v>13</v>
      </c>
      <c r="J45" s="74"/>
      <c r="K45" s="75">
        <v>2</v>
      </c>
      <c r="L45" s="76"/>
      <c r="M45" s="299"/>
      <c r="N45" s="229"/>
      <c r="O45" s="230"/>
    </row>
    <row r="46" spans="2:17" ht="16.5">
      <c r="B46" s="7"/>
      <c r="C46" s="11">
        <v>6</v>
      </c>
      <c r="D46" s="11" t="s">
        <v>68</v>
      </c>
      <c r="E46" s="11"/>
      <c r="F46" s="10"/>
      <c r="G46" s="10"/>
      <c r="H46" s="10"/>
      <c r="I46" s="24" t="s">
        <v>13</v>
      </c>
      <c r="J46" s="74"/>
      <c r="K46" s="75">
        <v>2</v>
      </c>
      <c r="L46" s="76"/>
      <c r="M46" s="299"/>
      <c r="N46" s="229"/>
      <c r="O46" s="230"/>
    </row>
    <row r="47" spans="2:17" ht="16.5">
      <c r="B47" s="7"/>
      <c r="C47" s="65">
        <v>7</v>
      </c>
      <c r="D47" s="11" t="s">
        <v>69</v>
      </c>
      <c r="E47" s="11"/>
      <c r="F47" s="10"/>
      <c r="G47" s="10"/>
      <c r="H47" s="10"/>
      <c r="I47" s="24" t="s">
        <v>13</v>
      </c>
      <c r="J47" s="74"/>
      <c r="K47" s="75">
        <v>2</v>
      </c>
      <c r="L47" s="76"/>
      <c r="M47" s="299"/>
      <c r="N47" s="229"/>
      <c r="O47" s="230"/>
    </row>
    <row r="48" spans="2:17" ht="16.5">
      <c r="B48" s="7"/>
      <c r="C48" s="11">
        <v>8</v>
      </c>
      <c r="D48" s="11" t="s">
        <v>70</v>
      </c>
      <c r="E48" s="11"/>
      <c r="F48" s="10"/>
      <c r="G48" s="10"/>
      <c r="H48" s="10"/>
      <c r="I48" s="24" t="s">
        <v>13</v>
      </c>
      <c r="J48" s="74"/>
      <c r="K48" s="75">
        <v>2</v>
      </c>
      <c r="L48" s="76"/>
      <c r="M48" s="45"/>
      <c r="N48" s="46"/>
      <c r="O48" s="47"/>
    </row>
    <row r="49" spans="2:16" ht="16.5">
      <c r="B49" s="7"/>
      <c r="C49" s="11">
        <v>9</v>
      </c>
      <c r="D49" s="11" t="s">
        <v>71</v>
      </c>
      <c r="E49" s="11"/>
      <c r="F49" s="10"/>
      <c r="G49" s="10"/>
      <c r="H49" s="10"/>
      <c r="I49" s="42" t="s">
        <v>11</v>
      </c>
      <c r="J49" s="74"/>
      <c r="K49" s="75">
        <v>1</v>
      </c>
      <c r="L49" s="76"/>
      <c r="M49" s="45"/>
      <c r="N49" s="46"/>
      <c r="O49" s="47"/>
    </row>
    <row r="50" spans="2:16" ht="16.5">
      <c r="B50" s="7"/>
      <c r="C50" s="65">
        <v>10</v>
      </c>
      <c r="D50" s="11" t="s">
        <v>72</v>
      </c>
      <c r="E50" s="11"/>
      <c r="F50" s="10"/>
      <c r="G50" s="10"/>
      <c r="H50" s="10"/>
      <c r="I50" s="24" t="s">
        <v>13</v>
      </c>
      <c r="J50" s="74"/>
      <c r="K50" s="75">
        <v>2</v>
      </c>
      <c r="L50" s="76"/>
      <c r="M50" s="45"/>
      <c r="N50" s="46"/>
      <c r="O50" s="47"/>
      <c r="P50" s="57"/>
    </row>
    <row r="51" spans="2:16" ht="16.5">
      <c r="B51" s="7"/>
      <c r="C51" s="65">
        <v>11</v>
      </c>
      <c r="D51" s="11" t="s">
        <v>73</v>
      </c>
      <c r="E51" s="11"/>
      <c r="F51" s="10"/>
      <c r="G51" s="10"/>
      <c r="H51" s="10"/>
      <c r="I51" s="24" t="s">
        <v>13</v>
      </c>
      <c r="J51" s="74"/>
      <c r="K51" s="75">
        <v>2</v>
      </c>
      <c r="L51" s="76"/>
      <c r="M51" s="45"/>
      <c r="N51" s="46"/>
      <c r="O51" s="47"/>
      <c r="P51" s="57"/>
    </row>
    <row r="52" spans="2:16" ht="16.5">
      <c r="B52" s="7"/>
      <c r="C52" s="65"/>
      <c r="D52" s="11"/>
      <c r="E52" s="11"/>
      <c r="F52" s="10"/>
      <c r="G52" s="10"/>
      <c r="H52" s="10"/>
      <c r="I52" s="42"/>
      <c r="J52" s="74"/>
      <c r="K52" s="75"/>
      <c r="L52" s="76"/>
      <c r="M52" s="45"/>
      <c r="N52" s="46"/>
      <c r="O52" s="47"/>
      <c r="P52" s="57"/>
    </row>
    <row r="53" spans="2:16" ht="16.5">
      <c r="B53" s="58">
        <v>5</v>
      </c>
      <c r="C53" s="59" t="s">
        <v>34</v>
      </c>
      <c r="D53" s="16"/>
      <c r="E53" s="32"/>
      <c r="F53" s="60"/>
      <c r="G53" s="31"/>
      <c r="H53" s="31"/>
      <c r="I53" s="26"/>
      <c r="J53" s="74">
        <f>SUM(J54:L62)</f>
        <v>15</v>
      </c>
      <c r="K53" s="83" t="s">
        <v>10</v>
      </c>
      <c r="L53" s="76">
        <f>(J53/15)*10</f>
        <v>10</v>
      </c>
      <c r="M53" s="300"/>
      <c r="N53" s="301"/>
      <c r="O53" s="302"/>
      <c r="P53">
        <v>10</v>
      </c>
    </row>
    <row r="54" spans="2:16" ht="16.5">
      <c r="B54" s="7"/>
      <c r="C54" s="65">
        <v>1</v>
      </c>
      <c r="D54" s="11" t="s">
        <v>62</v>
      </c>
      <c r="E54" s="63"/>
      <c r="F54" s="64"/>
      <c r="G54" s="10"/>
      <c r="H54" s="10"/>
      <c r="I54" s="24" t="s">
        <v>13</v>
      </c>
      <c r="J54" s="74"/>
      <c r="K54" s="75">
        <v>2</v>
      </c>
      <c r="L54" s="76"/>
      <c r="M54" s="299"/>
      <c r="N54" s="229"/>
      <c r="O54" s="230"/>
    </row>
    <row r="55" spans="2:16" ht="16.5">
      <c r="B55" s="7"/>
      <c r="C55" s="11">
        <v>2</v>
      </c>
      <c r="D55" s="11" t="s">
        <v>64</v>
      </c>
      <c r="E55" s="10"/>
      <c r="F55" s="10"/>
      <c r="G55" s="10"/>
      <c r="H55" s="10"/>
      <c r="I55" s="24" t="s">
        <v>13</v>
      </c>
      <c r="J55" s="74"/>
      <c r="K55" s="75">
        <v>2</v>
      </c>
      <c r="L55" s="76"/>
      <c r="M55" s="299"/>
      <c r="N55" s="229"/>
      <c r="O55" s="230"/>
    </row>
    <row r="56" spans="2:16" ht="16.5">
      <c r="B56" s="7"/>
      <c r="C56" s="11">
        <v>3</v>
      </c>
      <c r="D56" s="11" t="s">
        <v>74</v>
      </c>
      <c r="E56" s="10"/>
      <c r="F56" s="10"/>
      <c r="G56" s="10"/>
      <c r="H56" s="10"/>
      <c r="I56" s="24" t="s">
        <v>13</v>
      </c>
      <c r="J56" s="74"/>
      <c r="K56" s="75">
        <v>2</v>
      </c>
      <c r="L56" s="76"/>
      <c r="M56" s="45"/>
      <c r="N56" s="46"/>
      <c r="O56" s="47"/>
    </row>
    <row r="57" spans="2:16" ht="16.5">
      <c r="B57" s="7"/>
      <c r="C57" s="65">
        <v>4</v>
      </c>
      <c r="D57" s="11" t="s">
        <v>68</v>
      </c>
      <c r="E57" s="10"/>
      <c r="F57" s="10"/>
      <c r="G57" s="10"/>
      <c r="H57" s="10"/>
      <c r="I57" s="24" t="s">
        <v>13</v>
      </c>
      <c r="J57" s="74"/>
      <c r="K57" s="75">
        <v>2</v>
      </c>
      <c r="L57" s="76"/>
      <c r="M57" s="299"/>
      <c r="N57" s="229"/>
      <c r="O57" s="230"/>
    </row>
    <row r="58" spans="2:16" ht="16.5">
      <c r="B58" s="7"/>
      <c r="C58" s="11">
        <v>5</v>
      </c>
      <c r="D58" s="11" t="s">
        <v>75</v>
      </c>
      <c r="E58" s="10"/>
      <c r="F58" s="10"/>
      <c r="G58" s="10"/>
      <c r="H58" s="10"/>
      <c r="I58" s="24" t="s">
        <v>13</v>
      </c>
      <c r="J58" s="74"/>
      <c r="K58" s="75">
        <v>2</v>
      </c>
      <c r="L58" s="76"/>
      <c r="M58" s="299"/>
      <c r="N58" s="229"/>
      <c r="O58" s="230"/>
    </row>
    <row r="59" spans="2:16" ht="16.5">
      <c r="B59" s="7"/>
      <c r="C59" s="11">
        <v>6</v>
      </c>
      <c r="D59" s="11" t="s">
        <v>70</v>
      </c>
      <c r="E59" s="10"/>
      <c r="F59" s="10"/>
      <c r="G59" s="10"/>
      <c r="H59" s="10"/>
      <c r="I59" s="24" t="s">
        <v>13</v>
      </c>
      <c r="J59" s="74"/>
      <c r="K59" s="75">
        <v>2</v>
      </c>
      <c r="L59" s="76"/>
      <c r="M59" s="45"/>
      <c r="N59" s="46"/>
      <c r="O59" s="47"/>
    </row>
    <row r="60" spans="2:16" ht="16.5">
      <c r="B60" s="7"/>
      <c r="C60" s="65">
        <v>7</v>
      </c>
      <c r="D60" s="11" t="s">
        <v>73</v>
      </c>
      <c r="E60" s="10"/>
      <c r="F60" s="10"/>
      <c r="G60" s="10"/>
      <c r="H60" s="10"/>
      <c r="I60" s="24" t="s">
        <v>13</v>
      </c>
      <c r="J60" s="74"/>
      <c r="K60" s="75">
        <v>2</v>
      </c>
      <c r="L60" s="76"/>
      <c r="M60" s="299"/>
      <c r="N60" s="229"/>
      <c r="O60" s="230"/>
    </row>
    <row r="61" spans="2:16" ht="16.5">
      <c r="B61" s="7"/>
      <c r="C61" s="11">
        <v>8</v>
      </c>
      <c r="D61" s="11" t="s">
        <v>76</v>
      </c>
      <c r="E61" s="10"/>
      <c r="F61" s="10"/>
      <c r="G61" s="10"/>
      <c r="H61" s="10"/>
      <c r="I61" s="42" t="s">
        <v>11</v>
      </c>
      <c r="J61" s="74"/>
      <c r="K61" s="75">
        <v>1</v>
      </c>
      <c r="L61" s="76"/>
      <c r="M61" s="299"/>
      <c r="N61" s="229"/>
      <c r="O61" s="230"/>
    </row>
    <row r="62" spans="2:16" ht="16.5">
      <c r="B62" s="7"/>
      <c r="C62" s="11"/>
      <c r="D62" s="11"/>
      <c r="E62" s="10"/>
      <c r="F62" s="10"/>
      <c r="G62" s="10"/>
      <c r="H62" s="10"/>
      <c r="I62" s="24"/>
      <c r="J62" s="74"/>
      <c r="K62" s="75"/>
      <c r="L62" s="76"/>
      <c r="M62" s="299"/>
      <c r="N62" s="229"/>
      <c r="O62" s="230"/>
    </row>
    <row r="63" spans="2:16" ht="16.5">
      <c r="B63" s="58">
        <v>6</v>
      </c>
      <c r="C63" s="59" t="s">
        <v>35</v>
      </c>
      <c r="D63" s="16"/>
      <c r="E63" s="32"/>
      <c r="F63" s="60"/>
      <c r="G63" s="31"/>
      <c r="H63" s="31"/>
      <c r="I63" s="26"/>
      <c r="J63" s="74">
        <f>SUM(J64:L79)</f>
        <v>20</v>
      </c>
      <c r="K63" s="83" t="s">
        <v>10</v>
      </c>
      <c r="L63" s="76">
        <f>(J63/20)*10</f>
        <v>10</v>
      </c>
      <c r="M63" s="300"/>
      <c r="N63" s="301"/>
      <c r="O63" s="302"/>
      <c r="P63">
        <v>10</v>
      </c>
    </row>
    <row r="64" spans="2:16" ht="16.5">
      <c r="B64" s="7"/>
      <c r="C64" s="11" t="s">
        <v>9</v>
      </c>
      <c r="D64" s="11" t="s">
        <v>77</v>
      </c>
      <c r="E64" s="10"/>
      <c r="F64" s="10"/>
      <c r="G64" s="10"/>
      <c r="H64" s="10"/>
      <c r="I64" s="24"/>
      <c r="J64" s="74"/>
      <c r="K64" s="75"/>
      <c r="L64" s="76"/>
      <c r="M64" s="299"/>
      <c r="N64" s="229"/>
      <c r="O64" s="230"/>
    </row>
    <row r="65" spans="2:19" ht="16.5">
      <c r="B65" s="7"/>
      <c r="C65" s="11"/>
      <c r="D65" s="11">
        <v>1</v>
      </c>
      <c r="E65" s="10" t="s">
        <v>78</v>
      </c>
      <c r="F65" s="10"/>
      <c r="G65" s="10"/>
      <c r="H65" s="10"/>
      <c r="I65" s="24" t="s">
        <v>13</v>
      </c>
      <c r="J65" s="74"/>
      <c r="K65" s="75">
        <v>2</v>
      </c>
      <c r="L65" s="76"/>
      <c r="M65" s="299"/>
      <c r="N65" s="229"/>
      <c r="O65" s="230"/>
    </row>
    <row r="66" spans="2:19" ht="16.5">
      <c r="B66" s="7"/>
      <c r="C66" s="11"/>
      <c r="D66" s="11">
        <v>2</v>
      </c>
      <c r="E66" s="10" t="s">
        <v>83</v>
      </c>
      <c r="F66" s="10"/>
      <c r="G66" s="10"/>
      <c r="H66" s="10"/>
      <c r="I66" s="24" t="s">
        <v>13</v>
      </c>
      <c r="J66" s="74"/>
      <c r="K66" s="75">
        <v>2</v>
      </c>
      <c r="L66" s="76"/>
      <c r="M66" s="45"/>
      <c r="N66" s="46"/>
      <c r="O66" s="47"/>
    </row>
    <row r="67" spans="2:19" ht="16.5">
      <c r="B67" s="7"/>
      <c r="C67" s="11"/>
      <c r="D67" s="11">
        <v>3</v>
      </c>
      <c r="E67" s="10" t="s">
        <v>79</v>
      </c>
      <c r="F67" s="10"/>
      <c r="G67" s="10"/>
      <c r="H67" s="10"/>
      <c r="I67" s="24" t="s">
        <v>13</v>
      </c>
      <c r="J67" s="74"/>
      <c r="K67" s="75">
        <v>2</v>
      </c>
      <c r="L67" s="76"/>
      <c r="M67" s="45"/>
      <c r="N67" s="46"/>
      <c r="O67" s="47"/>
    </row>
    <row r="68" spans="2:19" ht="16.5">
      <c r="B68" s="7"/>
      <c r="C68" s="11"/>
      <c r="D68" s="11">
        <v>4</v>
      </c>
      <c r="E68" s="10" t="s">
        <v>80</v>
      </c>
      <c r="F68" s="10"/>
      <c r="G68" s="10"/>
      <c r="H68" s="10"/>
      <c r="I68" s="24" t="s">
        <v>13</v>
      </c>
      <c r="J68" s="74"/>
      <c r="K68" s="75">
        <v>2</v>
      </c>
      <c r="L68" s="76"/>
      <c r="M68" s="45"/>
      <c r="N68" s="46"/>
      <c r="O68" s="47"/>
    </row>
    <row r="69" spans="2:19" ht="16.5">
      <c r="B69" s="7"/>
      <c r="C69" s="11"/>
      <c r="D69" s="11">
        <v>5</v>
      </c>
      <c r="E69" s="10" t="s">
        <v>81</v>
      </c>
      <c r="F69" s="10"/>
      <c r="G69" s="10"/>
      <c r="H69" s="10"/>
      <c r="I69" s="24" t="s">
        <v>13</v>
      </c>
      <c r="J69" s="74"/>
      <c r="K69" s="75">
        <v>2</v>
      </c>
      <c r="L69" s="76"/>
      <c r="M69" s="45"/>
      <c r="N69" s="46"/>
      <c r="O69" s="47"/>
    </row>
    <row r="70" spans="2:19" ht="16.5">
      <c r="B70" s="7"/>
      <c r="C70" s="11"/>
      <c r="D70" s="11">
        <v>6</v>
      </c>
      <c r="E70" s="10" t="s">
        <v>82</v>
      </c>
      <c r="F70" s="10"/>
      <c r="G70" s="10"/>
      <c r="H70" s="10"/>
      <c r="I70" s="24" t="s">
        <v>13</v>
      </c>
      <c r="J70" s="74"/>
      <c r="K70" s="75">
        <v>2</v>
      </c>
      <c r="L70" s="76"/>
      <c r="M70" s="45"/>
      <c r="N70" s="46"/>
      <c r="O70" s="47"/>
    </row>
    <row r="71" spans="2:19" ht="16.5">
      <c r="B71" s="7"/>
      <c r="C71" s="11" t="s">
        <v>12</v>
      </c>
      <c r="D71" s="11" t="s">
        <v>84</v>
      </c>
      <c r="E71" s="10"/>
      <c r="F71" s="10"/>
      <c r="G71" s="10"/>
      <c r="H71" s="10"/>
      <c r="I71" s="42"/>
      <c r="J71" s="74"/>
      <c r="K71" s="75"/>
      <c r="L71" s="76"/>
      <c r="M71" s="45"/>
      <c r="N71" s="46"/>
      <c r="O71" s="47"/>
    </row>
    <row r="72" spans="2:19" ht="16.5">
      <c r="B72" s="7"/>
      <c r="C72" s="11"/>
      <c r="D72" s="11">
        <v>1</v>
      </c>
      <c r="E72" s="10" t="s">
        <v>85</v>
      </c>
      <c r="F72" s="10"/>
      <c r="G72" s="10"/>
      <c r="H72" s="10"/>
      <c r="I72" s="42"/>
      <c r="J72" s="74"/>
      <c r="K72" s="75">
        <v>2</v>
      </c>
      <c r="L72" s="76"/>
      <c r="M72" s="45"/>
      <c r="N72" s="46"/>
      <c r="O72" s="47"/>
    </row>
    <row r="73" spans="2:19" ht="16.5">
      <c r="B73" s="7"/>
      <c r="C73" s="11"/>
      <c r="D73" s="11">
        <v>2</v>
      </c>
      <c r="E73" s="57" t="s">
        <v>87</v>
      </c>
      <c r="F73" s="10"/>
      <c r="G73" s="10"/>
      <c r="H73" s="10"/>
      <c r="I73" s="42"/>
      <c r="J73" s="74"/>
      <c r="K73" s="75">
        <v>2</v>
      </c>
      <c r="L73" s="76"/>
      <c r="M73" s="45"/>
      <c r="N73" s="46"/>
      <c r="O73" s="47"/>
    </row>
    <row r="74" spans="2:19" ht="16.5">
      <c r="B74" s="7"/>
      <c r="C74" s="11"/>
      <c r="D74" s="11">
        <v>3</v>
      </c>
      <c r="E74" s="10" t="s">
        <v>86</v>
      </c>
      <c r="F74" s="10"/>
      <c r="G74" s="10"/>
      <c r="H74" s="10"/>
      <c r="I74" s="42"/>
      <c r="J74" s="74"/>
      <c r="K74" s="75">
        <v>2</v>
      </c>
      <c r="L74" s="76"/>
      <c r="M74" s="299"/>
      <c r="N74" s="229"/>
      <c r="O74" s="230"/>
    </row>
    <row r="75" spans="2:19" ht="16.5">
      <c r="B75" s="7"/>
      <c r="C75" s="11"/>
      <c r="D75" s="11">
        <v>4</v>
      </c>
      <c r="E75" s="10" t="s">
        <v>88</v>
      </c>
      <c r="F75" s="10"/>
      <c r="G75" s="10"/>
      <c r="H75" s="10"/>
      <c r="I75" s="42"/>
      <c r="J75" s="78"/>
      <c r="K75" s="78">
        <v>2</v>
      </c>
      <c r="L75" s="78"/>
      <c r="M75" s="53"/>
      <c r="N75" s="54"/>
      <c r="O75" s="44"/>
    </row>
    <row r="76" spans="2:19" ht="16.5">
      <c r="B76" s="7"/>
      <c r="C76" s="11"/>
      <c r="D76" s="11"/>
      <c r="E76" s="10"/>
      <c r="F76" s="10"/>
      <c r="G76" s="10"/>
      <c r="H76" s="10"/>
      <c r="I76" s="42"/>
      <c r="J76" s="78"/>
      <c r="K76" s="78"/>
      <c r="L76" s="78"/>
      <c r="M76" s="53"/>
      <c r="N76" s="54"/>
      <c r="O76" s="44"/>
    </row>
    <row r="77" spans="2:19" ht="17.25" thickBot="1">
      <c r="B77" s="7"/>
      <c r="C77" s="11"/>
      <c r="D77" s="11"/>
      <c r="E77" s="10"/>
      <c r="F77" s="10"/>
      <c r="G77" s="10"/>
      <c r="H77" s="10"/>
      <c r="I77" s="42"/>
      <c r="J77" s="78"/>
      <c r="K77" s="78"/>
      <c r="L77" s="78"/>
      <c r="M77" s="53"/>
      <c r="N77" s="54"/>
      <c r="O77" s="44"/>
    </row>
    <row r="78" spans="2:19" ht="18" thickTop="1" thickBot="1">
      <c r="B78" s="30"/>
      <c r="C78" s="62"/>
      <c r="D78" s="11"/>
      <c r="E78" s="11"/>
      <c r="F78" s="11"/>
      <c r="G78" s="11"/>
      <c r="H78" s="11"/>
      <c r="I78" s="11"/>
      <c r="J78" s="23"/>
      <c r="K78" s="23"/>
      <c r="L78" s="23"/>
      <c r="M78" s="296"/>
      <c r="N78" s="297"/>
      <c r="O78" s="298"/>
    </row>
    <row r="79" spans="2:19" ht="17.25" thickBot="1">
      <c r="B79" s="30"/>
      <c r="C79" s="65"/>
      <c r="D79" s="56"/>
      <c r="E79" s="66"/>
      <c r="F79" s="66"/>
      <c r="G79" s="56"/>
      <c r="H79" s="56"/>
      <c r="I79" s="42"/>
      <c r="J79" s="291"/>
      <c r="K79" s="292"/>
      <c r="L79" s="293"/>
      <c r="M79" s="296"/>
      <c r="N79" s="297"/>
      <c r="O79" s="298"/>
    </row>
    <row r="80" spans="2:19" ht="16.5" thickTop="1">
      <c r="B80" s="234" t="s">
        <v>22</v>
      </c>
      <c r="C80" s="235"/>
      <c r="D80" s="235"/>
      <c r="E80" s="235"/>
      <c r="F80" s="235"/>
      <c r="G80" s="235"/>
      <c r="H80" s="235"/>
      <c r="I80" s="235"/>
      <c r="J80" s="281" t="str">
        <f>ROUND(SUM(J10,J23,J31,J40,J53,J63),0)&amp;" / "&amp;ROUND(SUM(L10,L23,L31,L40,L53,L63),0)</f>
        <v>98 / 100</v>
      </c>
      <c r="K80" s="282"/>
      <c r="L80" s="283"/>
      <c r="M80" s="33" t="s">
        <v>23</v>
      </c>
      <c r="N80" s="43" t="s">
        <v>24</v>
      </c>
      <c r="O80" s="34" t="s">
        <v>25</v>
      </c>
      <c r="P80" s="35"/>
      <c r="Q80" s="40"/>
      <c r="R80" s="40"/>
      <c r="S80" s="40"/>
    </row>
    <row r="81" spans="2:19">
      <c r="B81" s="236"/>
      <c r="C81" s="237"/>
      <c r="D81" s="237"/>
      <c r="E81" s="237"/>
      <c r="F81" s="237"/>
      <c r="G81" s="237"/>
      <c r="H81" s="237"/>
      <c r="I81" s="237"/>
      <c r="J81" s="238"/>
      <c r="K81" s="239"/>
      <c r="L81" s="240"/>
      <c r="M81" s="36"/>
      <c r="N81" s="37"/>
      <c r="O81" s="38"/>
      <c r="P81" s="39">
        <f>SUM(P63,P53,P40,P31,P23,P10)</f>
        <v>100</v>
      </c>
      <c r="Q81" s="39"/>
      <c r="R81" s="39"/>
      <c r="S81" s="39"/>
    </row>
    <row r="82" spans="2:19"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</row>
  </sheetData>
  <mergeCells count="54">
    <mergeCell ref="M10:O10"/>
    <mergeCell ref="J11:L11"/>
    <mergeCell ref="M11:O11"/>
    <mergeCell ref="M13:O13"/>
    <mergeCell ref="D26:H26"/>
    <mergeCell ref="B6:H6"/>
    <mergeCell ref="B7:H7"/>
    <mergeCell ref="B8:H8"/>
    <mergeCell ref="M8:O8"/>
    <mergeCell ref="M9:O9"/>
    <mergeCell ref="M32:O32"/>
    <mergeCell ref="M33:O33"/>
    <mergeCell ref="M34:O34"/>
    <mergeCell ref="M23:O23"/>
    <mergeCell ref="D24:H24"/>
    <mergeCell ref="M24:O24"/>
    <mergeCell ref="M31:O31"/>
    <mergeCell ref="D27:H27"/>
    <mergeCell ref="M38:O38"/>
    <mergeCell ref="F35:H35"/>
    <mergeCell ref="M35:O35"/>
    <mergeCell ref="M36:O36"/>
    <mergeCell ref="M37:O37"/>
    <mergeCell ref="M54:O54"/>
    <mergeCell ref="M55:O55"/>
    <mergeCell ref="M39:O39"/>
    <mergeCell ref="M40:O40"/>
    <mergeCell ref="M45:O45"/>
    <mergeCell ref="M46:O46"/>
    <mergeCell ref="M47:O47"/>
    <mergeCell ref="M43:O43"/>
    <mergeCell ref="M53:O53"/>
    <mergeCell ref="M79:O79"/>
    <mergeCell ref="M78:O78"/>
    <mergeCell ref="J79:L79"/>
    <mergeCell ref="M74:O74"/>
    <mergeCell ref="E21:H21"/>
    <mergeCell ref="D25:H25"/>
    <mergeCell ref="M64:O64"/>
    <mergeCell ref="M65:O65"/>
    <mergeCell ref="M58:O58"/>
    <mergeCell ref="M60:O60"/>
    <mergeCell ref="M61:O61"/>
    <mergeCell ref="M62:O62"/>
    <mergeCell ref="M63:O63"/>
    <mergeCell ref="M57:O57"/>
    <mergeCell ref="M42:O42"/>
    <mergeCell ref="M44:O44"/>
    <mergeCell ref="B80:I81"/>
    <mergeCell ref="J80:L81"/>
    <mergeCell ref="J8:L9"/>
    <mergeCell ref="J39:L39"/>
    <mergeCell ref="F34:H34"/>
    <mergeCell ref="J32:L32"/>
  </mergeCells>
  <dataValidations disablePrompts="1" count="1">
    <dataValidation type="whole" allowBlank="1" showInputMessage="1" showErrorMessage="1" errorTitle="Perhatikan" error="Skor hanya 1 atau 0" sqref="K31" xr:uid="{00000000-0002-0000-0200-000000000000}">
      <formula1>0</formula1>
      <formula2>1</formula2>
    </dataValidation>
  </dataValidations>
  <pageMargins left="0.25" right="0.25" top="0.75" bottom="0.75" header="0.3" footer="0.3"/>
  <pageSetup paperSize="9" scale="71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3D</vt:lpstr>
      <vt:lpstr>2D</vt:lpstr>
      <vt:lpstr>000</vt:lpstr>
      <vt:lpstr>'2D'!Print_Area</vt:lpstr>
      <vt:lpstr>'3D'!Print_Area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djuwie</dc:creator>
  <cp:lastModifiedBy>Luhur Karyantoro</cp:lastModifiedBy>
  <cp:lastPrinted>2025-03-06T00:34:15Z</cp:lastPrinted>
  <dcterms:created xsi:type="dcterms:W3CDTF">2020-10-31T14:51:00Z</dcterms:created>
  <dcterms:modified xsi:type="dcterms:W3CDTF">2025-03-06T00:36:12Z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1033-11.1.0.9522</vt:lpwstr>
  </property>
</Properties>
</file>